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435" windowHeight="8700" activeTab="0"/>
  </bookViews>
  <sheets>
    <sheet name="doc1" sheetId="1" r:id="rId1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F265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  <comment ref="G265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<sst xmlns="http://schemas.openxmlformats.org/spreadsheetml/2006/main" count="692" uniqueCount="232">
  <si>
    <t>Dział</t>
  </si>
  <si>
    <t>Rozdział</t>
  </si>
  <si>
    <t>Paragraf</t>
  </si>
  <si>
    <t>Treść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</si>
  <si>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</si>
  <si>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</si>
  <si>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</si>
  <si>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</si>
  <si>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</si>
  <si>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</si>
  <si>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Pozostała działalność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</si>
  <si>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</si>
  <si>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</si>
  <si>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</si>
  <si>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</si>
  <si>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</si>
  <si>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</si>
  <si>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4430</t>
  </si>
  <si>
    <t>Różne opłaty i składki</t>
  </si>
  <si>
    <t>6050</t>
  </si>
  <si>
    <t>Wydatki inwestycyjne jednostek budżetowych</t>
  </si>
  <si>
    <t>600</t>
  </si>
  <si>
    <t>Transport i łączność</t>
  </si>
  <si>
    <t>60014</t>
  </si>
  <si>
    <t>Drogi publiczne powiatowe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</si>
  <si>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</si>
  <si>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</si>
  <si>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</si>
  <si>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</si>
  <si>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</si>
  <si>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</si>
  <si>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</si>
  <si>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</si>
  <si>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</si>
  <si>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</si>
  <si>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</si>
  <si>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</si>
  <si>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4010</t>
  </si>
  <si>
    <t>Wynagrodzenia osobowe pracowników</t>
  </si>
  <si>
    <t>4040</t>
  </si>
  <si>
    <t>Dodatkowe wynagrodzenie roczne</t>
  </si>
  <si>
    <t>4100</t>
  </si>
  <si>
    <t>Wynagrodzenia agencyjno-prowizyjne</t>
  </si>
  <si>
    <t>4140</t>
  </si>
  <si>
    <t>Wpłaty na Państwowy Fundusz Rehabilitacji Osób Niepełnosprawnych</t>
  </si>
  <si>
    <t>4260</t>
  </si>
  <si>
    <t>Zakup energii</t>
  </si>
  <si>
    <t>4440</t>
  </si>
  <si>
    <t>Odpisy na zakładowy fundusz świadczeń socjalnych</t>
  </si>
  <si>
    <t>70095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</si>
  <si>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</si>
  <si>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</si>
  <si>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</si>
  <si>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</si>
  <si>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</si>
  <si>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</si>
  <si>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</si>
  <si>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</si>
  <si>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4410</t>
  </si>
  <si>
    <t>Podróże służbowe krajowe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</si>
  <si>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</si>
  <si>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</si>
  <si>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</si>
  <si>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</si>
  <si>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</si>
  <si>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</si>
  <si>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</si>
  <si>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</si>
  <si>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</si>
  <si>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</si>
  <si>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</si>
  <si>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</si>
  <si>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4740</t>
  </si>
  <si>
    <t>Zakup materiałów papierniczych do sprzętu drukarskiego i urządzeń kserograficznych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</si>
  <si>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</si>
  <si>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</si>
  <si>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</si>
  <si>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</si>
  <si>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</si>
  <si>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</si>
  <si>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</si>
  <si>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</si>
  <si>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</si>
  <si>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</si>
  <si>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</si>
  <si>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</si>
  <si>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</si>
  <si>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</si>
  <si>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</si>
  <si>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</si>
  <si>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</si>
  <si>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</si>
  <si>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</si>
  <si>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</si>
  <si>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</si>
  <si>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</si>
  <si>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</si>
  <si>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</si>
  <si>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</si>
  <si>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</si>
  <si>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</si>
  <si>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</si>
  <si>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</si>
  <si>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</si>
  <si>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</si>
  <si>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</si>
  <si>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3240</t>
  </si>
  <si>
    <t>Stypendia dla uczniów</t>
  </si>
  <si>
    <t>4240</t>
  </si>
  <si>
    <t>Zakup pomocy naukowych, dydaktycznych i książek</t>
  </si>
  <si>
    <t>4750</t>
  </si>
  <si>
    <t>Zakup akcesoriów komputerowych, w tym programów i licencji</t>
  </si>
  <si>
    <t>80103</t>
  </si>
  <si>
    <t>Oddziały przedszkolne w szkołach podstawowych</t>
  </si>
  <si>
    <t>80104</t>
  </si>
  <si>
    <t xml:space="preserve">Przedszkola </t>
  </si>
  <si>
    <t>2510</t>
  </si>
  <si>
    <t>Dotacja podmiotowa z budżetu dla zakładu budżetowego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</si>
  <si>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</si>
  <si>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</si>
  <si>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</si>
  <si>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</si>
  <si>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</si>
  <si>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</si>
  <si>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</si>
  <si>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</si>
  <si>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</si>
  <si>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</si>
  <si>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</si>
  <si>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</si>
  <si>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</si>
  <si>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2800</t>
  </si>
  <si>
    <t>Dotacja celowa z budżetu dla pozostałych jednostek zaliczanych do sektora finansów publicznych</t>
  </si>
  <si>
    <t>852</t>
  </si>
  <si>
    <t>Pomoc społeczna</t>
  </si>
  <si>
    <t>3110</t>
  </si>
  <si>
    <t>Świadczenia społeczne</t>
  </si>
  <si>
    <t>85212</t>
  </si>
  <si>
    <t>Świadczenia rodzinne, zaliczka alimentacyjna oraz składki na ubezpieczenia emerytalne i rentowe z ubezpieczenia społecznego</t>
  </si>
  <si>
    <t>85213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</si>
  <si>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</si>
  <si>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</si>
  <si>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</si>
  <si>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</si>
  <si>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</si>
  <si>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</si>
  <si>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</si>
  <si>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</si>
  <si>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</si>
  <si>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</si>
  <si>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</si>
  <si>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</si>
  <si>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</si>
  <si>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</si>
  <si>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</si>
  <si>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</si>
  <si>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</si>
  <si>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</si>
  <si>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</si>
  <si>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</si>
  <si>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</si>
  <si>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</si>
  <si>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</si>
  <si>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</si>
  <si>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</si>
  <si>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</si>
  <si>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</si>
  <si>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</si>
  <si>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</si>
  <si>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</si>
  <si>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</si>
  <si>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</si>
  <si>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</si>
  <si>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</si>
  <si>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</si>
  <si>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</si>
  <si>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</si>
  <si>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</si>
  <si>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</si>
  <si>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</si>
  <si>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</si>
  <si>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</si>
  <si>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</si>
  <si>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</si>
  <si>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</si>
  <si>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</si>
  <si>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92604</t>
  </si>
  <si>
    <t>Instytucje kultury fizycznej</t>
  </si>
  <si>
    <t>RAZEM:</t>
  </si>
  <si>
    <t>4218</t>
  </si>
  <si>
    <t>4308</t>
  </si>
  <si>
    <t>Plan na 2008 rok</t>
  </si>
  <si>
    <t>1</t>
  </si>
  <si>
    <t>2</t>
  </si>
  <si>
    <t>3</t>
  </si>
  <si>
    <t>4</t>
  </si>
  <si>
    <t>6</t>
  </si>
  <si>
    <t>4178</t>
  </si>
  <si>
    <t>Opłata z tytułu zakupu usług telekomunikacyjnych telefonii stacjonarnej</t>
  </si>
  <si>
    <t>4400</t>
  </si>
  <si>
    <t>Opłata za administrowanie i czynsze za budynki, lokale i pomieszczenia garażowe</t>
  </si>
  <si>
    <t>75075</t>
  </si>
  <si>
    <t>Promocja jednostki samorządu terytorialnego</t>
  </si>
  <si>
    <t>Składki na ubezpieczenie zdrowotne opłacane za osoby pobierajace niektóre świadczenia z pomocy społecznej, niektóre świadczenia rodzinne oraz uczestniczące w zajęciach w centrum integracji społecznej</t>
  </si>
  <si>
    <t>5</t>
  </si>
  <si>
    <t>7</t>
  </si>
  <si>
    <t>01095</t>
  </si>
  <si>
    <t>Składki na ubwzpieczenia społeczne</t>
  </si>
  <si>
    <t xml:space="preserve">Składki na Fundusz Pracy </t>
  </si>
  <si>
    <t>3040</t>
  </si>
  <si>
    <t>Nagrody o charakterze szczgólnym nie zaliczone do wynagrodzeń</t>
  </si>
  <si>
    <t>% wykonania            6:5</t>
  </si>
  <si>
    <t>Wykonanie wydatków gminy Kałuszyn za  2008 rok 
w układzie pełnej klasyfikacji budżetowej</t>
  </si>
  <si>
    <t>Wykonanie za 2008r.</t>
  </si>
  <si>
    <t>01010</t>
  </si>
  <si>
    <t>Infrastruktura wodociągowa i sanitacyjna wsi</t>
  </si>
  <si>
    <t>6060</t>
  </si>
  <si>
    <t>Wydatki na zakupy inwestycyjne jednostek budżetowych</t>
  </si>
  <si>
    <t>85111</t>
  </si>
  <si>
    <t>Szpitale ogólne</t>
  </si>
  <si>
    <t>6220</t>
  </si>
  <si>
    <t>Dotacje celowe z budżetu na finansowanie lub dofinansowanie kosztów realizacji inwestycji i zakupów inwestycyjnych innych jednostek sekto\ra finansów publicznych</t>
  </si>
  <si>
    <t>4118</t>
  </si>
  <si>
    <t>4128</t>
  </si>
  <si>
    <t>4309</t>
  </si>
  <si>
    <t>85278</t>
  </si>
  <si>
    <t>Usuwanie skutków klęsk żywiołowych</t>
  </si>
  <si>
    <t>4179</t>
  </si>
  <si>
    <t>Zakup materiałow i wyposażenia</t>
  </si>
  <si>
    <t>4219</t>
  </si>
  <si>
    <t>6068</t>
  </si>
  <si>
    <t>6069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</si>
</sst>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1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2" fillId="2" borderId="2" xfId="0" applyFont="1" applyAlignment="1">
      <alignment horizontal="center" vertical="center" wrapText="1"/>
    </xf>
    <xf numFmtId="49" fontId="2" fillId="2" borderId="1" xfId="0" applyFont="1" applyAlignment="1">
      <alignment horizontal="left" vertical="center" wrapText="1"/>
    </xf>
    <xf numFmtId="4" fontId="2" fillId="2" borderId="1" xfId="0" applyNumberFormat="1" applyFont="1" applyAlignment="1">
      <alignment horizontal="right" vertical="center" wrapText="1"/>
    </xf>
    <xf numFmtId="4" fontId="2" fillId="2" borderId="1" xfId="0" applyNumberFormat="1" applyFont="1" applyAlignment="1">
      <alignment horizontal="right" vertical="center" wrapText="1"/>
    </xf>
    <xf numFmtId="49" fontId="4" fillId="3" borderId="3" xfId="0" applyFont="1" applyBorder="1" applyAlignment="1">
      <alignment horizontal="center" vertical="center" wrapText="1"/>
    </xf>
    <xf numFmtId="49" fontId="2" fillId="2" borderId="4" xfId="0" applyFont="1" applyBorder="1" applyAlignment="1">
      <alignment horizontal="center" vertical="center" wrapText="1"/>
    </xf>
    <xf numFmtId="49" fontId="2" fillId="2" borderId="5" xfId="0" applyFont="1" applyBorder="1" applyAlignment="1">
      <alignment horizontal="center" vertical="center" wrapText="1"/>
    </xf>
    <xf numFmtId="49" fontId="2" fillId="0" borderId="1" xfId="0" applyFont="1" applyFill="1" applyAlignment="1">
      <alignment horizontal="center" vertical="center" wrapText="1"/>
    </xf>
    <xf numFmtId="49" fontId="2" fillId="0" borderId="1" xfId="0" applyFont="1" applyFill="1" applyAlignment="1">
      <alignment horizontal="left" vertical="center" wrapText="1"/>
    </xf>
    <xf numFmtId="4" fontId="2" fillId="0" borderId="1" xfId="0" applyNumberFormat="1" applyFont="1" applyFill="1" applyAlignment="1">
      <alignment horizontal="right" vertical="center" wrapText="1"/>
    </xf>
    <xf numFmtId="4" fontId="2" fillId="0" borderId="1" xfId="0" applyNumberFormat="1" applyFont="1" applyFill="1" applyAlignment="1">
      <alignment horizontal="right" vertical="center" wrapText="1"/>
    </xf>
    <xf numFmtId="49" fontId="2" fillId="0" borderId="2" xfId="0" applyFont="1" applyFill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4" fillId="4" borderId="8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" fillId="0" borderId="1" xfId="0" applyFont="1" applyFill="1" applyAlignment="1">
      <alignment horizontal="left" vertical="center" wrapText="1"/>
    </xf>
    <xf numFmtId="49" fontId="2" fillId="2" borderId="0" xfId="0" applyFont="1" applyAlignment="1">
      <alignment horizontal="left" vertical="top" wrapText="1"/>
    </xf>
    <xf numFmtId="4" fontId="2" fillId="0" borderId="1" xfId="0" applyNumberFormat="1" applyFont="1" applyFill="1" applyAlignment="1">
      <alignment horizontal="right" vertical="center" wrapText="1"/>
    </xf>
    <xf numFmtId="49" fontId="2" fillId="2" borderId="9" xfId="0" applyFont="1" applyBorder="1" applyAlignment="1">
      <alignment horizontal="center" vertical="center" wrapText="1"/>
    </xf>
    <xf numFmtId="49" fontId="2" fillId="2" borderId="6" xfId="0" applyFont="1" applyBorder="1" applyAlignment="1">
      <alignment horizontal="center" vertical="center" wrapText="1"/>
    </xf>
    <xf numFmtId="49" fontId="2" fillId="2" borderId="10" xfId="0" applyFont="1" applyBorder="1" applyAlignment="1">
      <alignment horizontal="center" vertical="center" wrapText="1"/>
    </xf>
    <xf numFmtId="49" fontId="4" fillId="3" borderId="11" xfId="0" applyFont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49" fontId="2" fillId="2" borderId="13" xfId="0" applyFont="1" applyBorder="1" applyAlignment="1">
      <alignment horizontal="center" vertical="center" wrapText="1"/>
    </xf>
    <xf numFmtId="49" fontId="2" fillId="2" borderId="14" xfId="0" applyFont="1" applyBorder="1" applyAlignment="1">
      <alignment horizontal="center" vertical="center" wrapText="1"/>
    </xf>
    <xf numFmtId="49" fontId="2" fillId="2" borderId="15" xfId="0" applyFont="1" applyBorder="1" applyAlignment="1">
      <alignment horizontal="center" vertical="center" wrapText="1"/>
    </xf>
    <xf numFmtId="49" fontId="2" fillId="2" borderId="16" xfId="0" applyFont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center" vertical="center" wrapText="1"/>
    </xf>
    <xf numFmtId="49" fontId="2" fillId="0" borderId="18" xfId="0" applyFont="1" applyFill="1" applyBorder="1" applyAlignment="1">
      <alignment horizontal="center" vertical="center" wrapText="1"/>
    </xf>
    <xf numFmtId="49" fontId="2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" fillId="2" borderId="0" xfId="0" applyFont="1" applyBorder="1" applyAlignment="1">
      <alignment horizontal="center" vertical="center" wrapText="1"/>
    </xf>
    <xf numFmtId="49" fontId="2" fillId="2" borderId="0" xfId="0" applyFont="1" applyAlignment="1">
      <alignment horizontal="left" vertical="top" wrapText="1"/>
    </xf>
    <xf numFmtId="49" fontId="2" fillId="2" borderId="20" xfId="0" applyFont="1" applyBorder="1" applyAlignment="1">
      <alignment horizontal="center" vertical="center" wrapText="1"/>
    </xf>
    <xf numFmtId="49" fontId="2" fillId="2" borderId="13" xfId="0" applyFont="1" applyBorder="1" applyAlignment="1">
      <alignment horizontal="center" vertical="center" wrapText="1"/>
    </xf>
    <xf numFmtId="49" fontId="2" fillId="2" borderId="19" xfId="0" applyFont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center" vertical="center" wrapText="1"/>
    </xf>
    <xf numFmtId="0" fontId="1" fillId="0" borderId="21" xfId="0" applyNumberForma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Alignment="1">
      <alignment horizontal="right" vertical="center" wrapText="1"/>
    </xf>
    <xf numFmtId="4" fontId="4" fillId="4" borderId="22" xfId="0" applyNumberFormat="1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49" fontId="4" fillId="2" borderId="23" xfId="0" applyFont="1" applyBorder="1" applyAlignment="1">
      <alignment horizontal="center" vertical="center" wrapText="1"/>
    </xf>
    <xf numFmtId="49" fontId="4" fillId="2" borderId="24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showGridLines="0" tabSelected="1" view="pageBreakPreview" zoomScale="75" zoomScaleNormal="75" zoomScaleSheetLayoutView="75" workbookViewId="0" topLeftCell="A329">
      <selection activeCell="K336" sqref="K336"/>
    </sheetView>
  </sheetViews>
  <sheetFormatPr defaultColWidth="9.33203125" defaultRowHeight="12.75"/>
  <cols>
    <col min="1" max="1" width="3.16015625" style="1" customWidth="1"/>
    <col min="2" max="2" width="8.16015625" style="1" customWidth="1"/>
    <col min="3" max="3" width="11" style="1" customWidth="1"/>
    <col min="4" max="4" width="16.66015625" style="1" customWidth="1"/>
    <col min="5" max="5" width="55.33203125" style="1" customWidth="1"/>
    <col min="6" max="6" width="24.5" style="1" customWidth="1"/>
    <col min="7" max="7" width="21.83203125" style="1" customWidth="1"/>
    <col min="8" max="8" width="18.33203125" style="1" customWidth="1"/>
    <col min="9" max="16384" width="9.33203125" style="1" customWidth="1"/>
  </cols>
  <sheetData>
    <row r="1" spans="2:8" ht="47.25" customHeight="1">
      <c r="B1" s="42" t="s">
        <v>212</v>
      </c>
      <c r="C1" s="43"/>
      <c r="D1" s="43"/>
      <c r="E1" s="43"/>
      <c r="F1" s="43"/>
      <c r="G1" s="43"/>
      <c r="H1" s="43"/>
    </row>
    <row r="2" spans="2:8" ht="31.5" customHeight="1">
      <c r="B2" s="46"/>
      <c r="C2" s="46"/>
      <c r="D2" s="46"/>
      <c r="E2" s="46"/>
      <c r="F2" s="46"/>
      <c r="G2" s="26"/>
      <c r="H2" s="26"/>
    </row>
    <row r="3" spans="2:8" ht="47.2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191</v>
      </c>
      <c r="G3" s="2" t="s">
        <v>213</v>
      </c>
      <c r="H3" s="2" t="s">
        <v>211</v>
      </c>
    </row>
    <row r="4" spans="2:8" ht="12" customHeight="1">
      <c r="B4" s="3" t="s">
        <v>192</v>
      </c>
      <c r="C4" s="3" t="s">
        <v>193</v>
      </c>
      <c r="D4" s="3" t="s">
        <v>194</v>
      </c>
      <c r="E4" s="3" t="s">
        <v>195</v>
      </c>
      <c r="F4" s="3" t="s">
        <v>204</v>
      </c>
      <c r="G4" s="3" t="s">
        <v>196</v>
      </c>
      <c r="H4" s="3" t="s">
        <v>205</v>
      </c>
    </row>
    <row r="5" spans="2:8" ht="27" customHeight="1">
      <c r="B5" s="4" t="s">
        <v>4</v>
      </c>
      <c r="C5" s="4"/>
      <c r="D5" s="4"/>
      <c r="E5" s="5" t="s">
        <v>5</v>
      </c>
      <c r="F5" s="6">
        <f>F6+F8+F10</f>
        <v>185014</v>
      </c>
      <c r="G5" s="6">
        <f>G6+G8+G10</f>
        <v>184919.03</v>
      </c>
      <c r="H5" s="6">
        <f>G5/F5*100</f>
        <v>99.94866874939193</v>
      </c>
    </row>
    <row r="6" spans="2:8" ht="29.25" customHeight="1">
      <c r="B6" s="7"/>
      <c r="C6" s="14" t="s">
        <v>214</v>
      </c>
      <c r="D6" s="14"/>
      <c r="E6" s="15" t="s">
        <v>215</v>
      </c>
      <c r="F6" s="16">
        <f>F7</f>
        <v>80000</v>
      </c>
      <c r="G6" s="16">
        <f>G7</f>
        <v>79954.65</v>
      </c>
      <c r="H6" s="27">
        <f>G6/F6*100</f>
        <v>99.94331249999999</v>
      </c>
    </row>
    <row r="7" spans="2:8" ht="29.25" customHeight="1">
      <c r="B7" s="7"/>
      <c r="C7" s="14"/>
      <c r="D7" s="14" t="s">
        <v>19</v>
      </c>
      <c r="E7" s="8" t="s">
        <v>20</v>
      </c>
      <c r="F7" s="16">
        <v>80000</v>
      </c>
      <c r="G7" s="16">
        <v>79954.65</v>
      </c>
      <c r="H7" s="27">
        <f>G7/F7*100</f>
        <v>99.94331249999999</v>
      </c>
    </row>
    <row r="8" spans="2:8" ht="29.25" customHeight="1">
      <c r="B8" s="7"/>
      <c r="C8" s="14" t="s">
        <v>6</v>
      </c>
      <c r="D8" s="14"/>
      <c r="E8" s="15" t="s">
        <v>7</v>
      </c>
      <c r="F8" s="16">
        <v>3700</v>
      </c>
      <c r="G8" s="16">
        <f>G9</f>
        <v>3654</v>
      </c>
      <c r="H8" s="27">
        <f>G8/F8*100</f>
        <v>98.75675675675676</v>
      </c>
    </row>
    <row r="9" spans="2:8" ht="40.5" customHeight="1">
      <c r="B9" s="7"/>
      <c r="C9" s="7"/>
      <c r="D9" s="3" t="s">
        <v>8</v>
      </c>
      <c r="E9" s="8" t="s">
        <v>9</v>
      </c>
      <c r="F9" s="10">
        <v>3700</v>
      </c>
      <c r="G9" s="10">
        <v>3654</v>
      </c>
      <c r="H9" s="27">
        <f aca="true" t="shared" si="0" ref="H9:H15">G9/F9*100</f>
        <v>98.75675675675676</v>
      </c>
    </row>
    <row r="10" spans="2:8" ht="34.5" customHeight="1">
      <c r="B10" s="7"/>
      <c r="C10" s="14" t="s">
        <v>206</v>
      </c>
      <c r="D10" s="14"/>
      <c r="E10" s="15" t="s">
        <v>10</v>
      </c>
      <c r="F10" s="17">
        <f>F11+F12+F13+F14+F15</f>
        <v>101314</v>
      </c>
      <c r="G10" s="17">
        <f>G11+G12+G13+G14+G15</f>
        <v>101310.38</v>
      </c>
      <c r="H10" s="27">
        <f t="shared" si="0"/>
        <v>99.9964269498786</v>
      </c>
    </row>
    <row r="11" spans="2:8" ht="24.75" customHeight="1">
      <c r="B11" s="7"/>
      <c r="C11" s="50"/>
      <c r="D11" s="14" t="s">
        <v>11</v>
      </c>
      <c r="E11" s="15" t="s">
        <v>207</v>
      </c>
      <c r="F11" s="17">
        <v>140</v>
      </c>
      <c r="G11" s="17">
        <v>139.49</v>
      </c>
      <c r="H11" s="27">
        <f t="shared" si="0"/>
        <v>99.6357142857143</v>
      </c>
    </row>
    <row r="12" spans="2:8" ht="25.5" customHeight="1">
      <c r="B12" s="7"/>
      <c r="C12" s="51"/>
      <c r="D12" s="14" t="s">
        <v>13</v>
      </c>
      <c r="E12" s="15" t="s">
        <v>208</v>
      </c>
      <c r="F12" s="17">
        <v>24</v>
      </c>
      <c r="G12" s="17">
        <v>23.21</v>
      </c>
      <c r="H12" s="27">
        <f t="shared" si="0"/>
        <v>96.70833333333334</v>
      </c>
    </row>
    <row r="13" spans="2:8" ht="30" customHeight="1">
      <c r="B13" s="7"/>
      <c r="C13" s="51"/>
      <c r="D13" s="14" t="s">
        <v>15</v>
      </c>
      <c r="E13" s="15" t="s">
        <v>16</v>
      </c>
      <c r="F13" s="17">
        <v>927</v>
      </c>
      <c r="G13" s="17">
        <v>927</v>
      </c>
      <c r="H13" s="27">
        <f t="shared" si="0"/>
        <v>100</v>
      </c>
    </row>
    <row r="14" spans="2:8" ht="27.75" customHeight="1">
      <c r="B14" s="7"/>
      <c r="C14" s="51"/>
      <c r="D14" s="14" t="s">
        <v>27</v>
      </c>
      <c r="E14" s="15" t="s">
        <v>28</v>
      </c>
      <c r="F14" s="17">
        <v>895</v>
      </c>
      <c r="G14" s="17">
        <v>894.15</v>
      </c>
      <c r="H14" s="27">
        <f t="shared" si="0"/>
        <v>99.90502793296089</v>
      </c>
    </row>
    <row r="15" spans="2:8" ht="27" customHeight="1">
      <c r="B15" s="7"/>
      <c r="C15" s="52"/>
      <c r="D15" s="3" t="s">
        <v>17</v>
      </c>
      <c r="E15" s="1" t="s">
        <v>18</v>
      </c>
      <c r="F15" s="10">
        <v>99328</v>
      </c>
      <c r="G15" s="10">
        <v>99326.53</v>
      </c>
      <c r="H15" s="27">
        <f t="shared" si="0"/>
        <v>99.99852005476804</v>
      </c>
    </row>
    <row r="16" spans="2:8" ht="27" customHeight="1">
      <c r="B16" s="4" t="s">
        <v>21</v>
      </c>
      <c r="C16" s="4"/>
      <c r="D16" s="4"/>
      <c r="E16" s="5" t="s">
        <v>22</v>
      </c>
      <c r="F16" s="6">
        <f>F17+F20</f>
        <v>1539681</v>
      </c>
      <c r="G16" s="6">
        <f>G17+G20</f>
        <v>1537102.91</v>
      </c>
      <c r="H16" s="6">
        <f>G16/F16*100</f>
        <v>99.83255687379399</v>
      </c>
    </row>
    <row r="17" spans="2:8" ht="20.25" customHeight="1">
      <c r="B17" s="7"/>
      <c r="C17" s="14" t="s">
        <v>23</v>
      </c>
      <c r="D17" s="14"/>
      <c r="E17" s="15" t="s">
        <v>24</v>
      </c>
      <c r="F17" s="16">
        <f>F18+F19</f>
        <v>355986</v>
      </c>
      <c r="G17" s="16">
        <f>G18+G19</f>
        <v>355985.57</v>
      </c>
      <c r="H17" s="16">
        <f aca="true" t="shared" si="1" ref="H17:H25">G17/F17*100</f>
        <v>99.99987920873293</v>
      </c>
    </row>
    <row r="18" spans="2:8" ht="21" customHeight="1">
      <c r="B18" s="7"/>
      <c r="C18" s="7"/>
      <c r="D18" s="3" t="s">
        <v>27</v>
      </c>
      <c r="E18" s="8" t="s">
        <v>28</v>
      </c>
      <c r="F18" s="10">
        <v>9986</v>
      </c>
      <c r="G18" s="10">
        <v>9986</v>
      </c>
      <c r="H18" s="16">
        <f t="shared" si="1"/>
        <v>100</v>
      </c>
    </row>
    <row r="19" spans="2:8" ht="30.75" customHeight="1">
      <c r="B19" s="7"/>
      <c r="C19" s="30"/>
      <c r="D19" s="3" t="s">
        <v>19</v>
      </c>
      <c r="E19" s="8" t="s">
        <v>20</v>
      </c>
      <c r="F19" s="10">
        <v>346000</v>
      </c>
      <c r="G19" s="10">
        <v>345999.57</v>
      </c>
      <c r="H19" s="16">
        <f t="shared" si="1"/>
        <v>99.99987572254335</v>
      </c>
    </row>
    <row r="20" spans="2:8" ht="25.5" customHeight="1">
      <c r="B20" s="28"/>
      <c r="C20" s="40" t="s">
        <v>29</v>
      </c>
      <c r="D20" s="19"/>
      <c r="E20" s="15" t="s">
        <v>30</v>
      </c>
      <c r="F20" s="16">
        <f>F21+F22+F23+F24+F25</f>
        <v>1183695</v>
      </c>
      <c r="G20" s="16">
        <f>G21+G22+G23+G24+G25</f>
        <v>1181117.3399999999</v>
      </c>
      <c r="H20" s="16">
        <f t="shared" si="1"/>
        <v>99.78223613346341</v>
      </c>
    </row>
    <row r="21" spans="2:8" ht="22.5" customHeight="1">
      <c r="B21" s="28"/>
      <c r="C21" s="33"/>
      <c r="D21" s="19" t="s">
        <v>15</v>
      </c>
      <c r="E21" s="15" t="s">
        <v>16</v>
      </c>
      <c r="F21" s="16">
        <v>5000</v>
      </c>
      <c r="G21" s="16">
        <v>5000</v>
      </c>
      <c r="H21" s="16">
        <f t="shared" si="1"/>
        <v>100</v>
      </c>
    </row>
    <row r="22" spans="2:8" ht="22.5" customHeight="1">
      <c r="B22" s="28"/>
      <c r="C22" s="34"/>
      <c r="D22" s="29" t="s">
        <v>25</v>
      </c>
      <c r="E22" s="8" t="s">
        <v>26</v>
      </c>
      <c r="F22" s="10">
        <v>6510</v>
      </c>
      <c r="G22" s="10">
        <v>6509.6</v>
      </c>
      <c r="H22" s="16">
        <f t="shared" si="1"/>
        <v>99.99385560675884</v>
      </c>
    </row>
    <row r="23" spans="2:8" ht="22.5" customHeight="1">
      <c r="B23" s="28"/>
      <c r="C23" s="35"/>
      <c r="D23" s="29" t="s">
        <v>31</v>
      </c>
      <c r="E23" s="8" t="s">
        <v>32</v>
      </c>
      <c r="F23" s="10">
        <v>35640</v>
      </c>
      <c r="G23" s="10">
        <v>35552.48</v>
      </c>
      <c r="H23" s="16">
        <f t="shared" si="1"/>
        <v>99.75443322109989</v>
      </c>
    </row>
    <row r="24" spans="2:8" ht="25.5" customHeight="1">
      <c r="B24" s="28"/>
      <c r="C24" s="36"/>
      <c r="D24" s="29" t="s">
        <v>27</v>
      </c>
      <c r="E24" s="8" t="s">
        <v>28</v>
      </c>
      <c r="F24" s="10">
        <v>54905</v>
      </c>
      <c r="G24" s="10">
        <v>53281.06</v>
      </c>
      <c r="H24" s="16">
        <f t="shared" si="1"/>
        <v>97.04227301702942</v>
      </c>
    </row>
    <row r="25" spans="2:8" ht="36.75" customHeight="1">
      <c r="B25" s="28"/>
      <c r="C25" s="37"/>
      <c r="D25" s="29" t="s">
        <v>19</v>
      </c>
      <c r="E25" s="8" t="s">
        <v>20</v>
      </c>
      <c r="F25" s="10">
        <v>1081640</v>
      </c>
      <c r="G25" s="10">
        <v>1080774.2</v>
      </c>
      <c r="H25" s="16">
        <f t="shared" si="1"/>
        <v>99.91995488332532</v>
      </c>
    </row>
    <row r="26" spans="2:8" ht="21" customHeight="1">
      <c r="B26" s="4" t="s">
        <v>33</v>
      </c>
      <c r="C26" s="31"/>
      <c r="D26" s="4"/>
      <c r="E26" s="5" t="s">
        <v>34</v>
      </c>
      <c r="F26" s="6">
        <f>F27+F40</f>
        <v>106211</v>
      </c>
      <c r="G26" s="6">
        <f>G27+G40</f>
        <v>96738.87</v>
      </c>
      <c r="H26" s="6">
        <f>G26/F26*100</f>
        <v>91.08178060652851</v>
      </c>
    </row>
    <row r="27" spans="2:8" ht="24.75" customHeight="1">
      <c r="B27" s="7"/>
      <c r="C27" s="14" t="s">
        <v>35</v>
      </c>
      <c r="D27" s="14"/>
      <c r="E27" s="15" t="s">
        <v>36</v>
      </c>
      <c r="F27" s="16">
        <f>SUM(F28:F39)</f>
        <v>99511</v>
      </c>
      <c r="G27" s="16">
        <f>SUM(G28:G39)</f>
        <v>91170.76999999999</v>
      </c>
      <c r="H27" s="53">
        <f>G27/F27*100</f>
        <v>91.61878586286943</v>
      </c>
    </row>
    <row r="28" spans="2:8" ht="23.25" customHeight="1">
      <c r="B28" s="7"/>
      <c r="C28" s="18"/>
      <c r="D28" s="14" t="s">
        <v>37</v>
      </c>
      <c r="E28" s="15" t="s">
        <v>38</v>
      </c>
      <c r="F28" s="17">
        <v>16594</v>
      </c>
      <c r="G28" s="17">
        <v>16529.53</v>
      </c>
      <c r="H28" s="53">
        <f aca="true" t="shared" si="2" ref="H28:H89">G28/F28*100</f>
        <v>99.61148607930576</v>
      </c>
    </row>
    <row r="29" spans="2:8" ht="22.5" customHeight="1">
      <c r="B29" s="7"/>
      <c r="C29" s="18"/>
      <c r="D29" s="14" t="s">
        <v>39</v>
      </c>
      <c r="E29" s="15" t="s">
        <v>40</v>
      </c>
      <c r="F29" s="17">
        <v>1131</v>
      </c>
      <c r="G29" s="17">
        <v>1130.74</v>
      </c>
      <c r="H29" s="53">
        <f t="shared" si="2"/>
        <v>99.97701149425288</v>
      </c>
    </row>
    <row r="30" spans="2:8" ht="22.5" customHeight="1">
      <c r="B30" s="7"/>
      <c r="C30" s="18"/>
      <c r="D30" s="14" t="s">
        <v>41</v>
      </c>
      <c r="E30" s="15" t="s">
        <v>42</v>
      </c>
      <c r="F30" s="17">
        <v>6600</v>
      </c>
      <c r="G30" s="17">
        <v>4095.2</v>
      </c>
      <c r="H30" s="53">
        <f t="shared" si="2"/>
        <v>62.04848484848484</v>
      </c>
    </row>
    <row r="31" spans="2:8" ht="23.25" customHeight="1">
      <c r="B31" s="7"/>
      <c r="C31" s="18"/>
      <c r="D31" s="14" t="s">
        <v>11</v>
      </c>
      <c r="E31" s="15" t="s">
        <v>12</v>
      </c>
      <c r="F31" s="17">
        <v>3201</v>
      </c>
      <c r="G31" s="17">
        <v>3144.17</v>
      </c>
      <c r="H31" s="53">
        <f t="shared" si="2"/>
        <v>98.22461730709153</v>
      </c>
    </row>
    <row r="32" spans="2:8" ht="24.75" customHeight="1">
      <c r="B32" s="7"/>
      <c r="C32" s="18"/>
      <c r="D32" s="14" t="s">
        <v>13</v>
      </c>
      <c r="E32" s="15" t="s">
        <v>14</v>
      </c>
      <c r="F32" s="17">
        <v>400</v>
      </c>
      <c r="G32" s="17">
        <v>381.21</v>
      </c>
      <c r="H32" s="53">
        <f t="shared" si="2"/>
        <v>95.3025</v>
      </c>
    </row>
    <row r="33" spans="2:8" ht="36.75" customHeight="1">
      <c r="B33" s="7"/>
      <c r="C33" s="18"/>
      <c r="D33" s="14" t="s">
        <v>43</v>
      </c>
      <c r="E33" s="15" t="s">
        <v>44</v>
      </c>
      <c r="F33" s="17">
        <v>324</v>
      </c>
      <c r="G33" s="17">
        <v>252.51</v>
      </c>
      <c r="H33" s="53">
        <f t="shared" si="2"/>
        <v>77.93518518518519</v>
      </c>
    </row>
    <row r="34" spans="2:8" ht="25.5" customHeight="1">
      <c r="B34" s="7"/>
      <c r="C34" s="18"/>
      <c r="D34" s="14" t="s">
        <v>15</v>
      </c>
      <c r="E34" s="15" t="s">
        <v>16</v>
      </c>
      <c r="F34" s="17">
        <v>7200</v>
      </c>
      <c r="G34" s="17">
        <v>7086</v>
      </c>
      <c r="H34" s="53">
        <f t="shared" si="2"/>
        <v>98.41666666666666</v>
      </c>
    </row>
    <row r="35" spans="2:8" ht="22.5" customHeight="1">
      <c r="B35" s="7"/>
      <c r="C35" s="18"/>
      <c r="D35" s="14" t="s">
        <v>25</v>
      </c>
      <c r="E35" s="15" t="s">
        <v>26</v>
      </c>
      <c r="F35" s="17">
        <v>6998</v>
      </c>
      <c r="G35" s="17">
        <v>5082.44</v>
      </c>
      <c r="H35" s="53">
        <f t="shared" si="2"/>
        <v>72.6270362960846</v>
      </c>
    </row>
    <row r="36" spans="2:8" ht="25.5" customHeight="1">
      <c r="B36" s="7"/>
      <c r="C36" s="18"/>
      <c r="D36" s="14" t="s">
        <v>45</v>
      </c>
      <c r="E36" s="15" t="s">
        <v>46</v>
      </c>
      <c r="F36" s="17">
        <v>15710</v>
      </c>
      <c r="G36" s="17">
        <v>13192.84</v>
      </c>
      <c r="H36" s="53">
        <f t="shared" si="2"/>
        <v>83.97733927434756</v>
      </c>
    </row>
    <row r="37" spans="2:8" ht="22.5" customHeight="1">
      <c r="B37" s="7"/>
      <c r="C37" s="18"/>
      <c r="D37" s="14" t="s">
        <v>27</v>
      </c>
      <c r="E37" s="15" t="s">
        <v>28</v>
      </c>
      <c r="F37" s="17">
        <v>39900</v>
      </c>
      <c r="G37" s="17">
        <v>38895.13</v>
      </c>
      <c r="H37" s="53">
        <f t="shared" si="2"/>
        <v>97.48152882205513</v>
      </c>
    </row>
    <row r="38" spans="2:8" ht="23.25" customHeight="1">
      <c r="B38" s="7"/>
      <c r="C38" s="18"/>
      <c r="D38" s="14" t="s">
        <v>17</v>
      </c>
      <c r="E38" s="15" t="s">
        <v>18</v>
      </c>
      <c r="F38" s="17">
        <v>1000</v>
      </c>
      <c r="G38" s="17">
        <v>928</v>
      </c>
      <c r="H38" s="53">
        <f t="shared" si="2"/>
        <v>92.80000000000001</v>
      </c>
    </row>
    <row r="39" spans="2:8" ht="30.75" customHeight="1">
      <c r="B39" s="7"/>
      <c r="C39" s="18"/>
      <c r="D39" s="14" t="s">
        <v>47</v>
      </c>
      <c r="E39" s="15" t="s">
        <v>48</v>
      </c>
      <c r="F39" s="17">
        <v>453</v>
      </c>
      <c r="G39" s="17">
        <v>453</v>
      </c>
      <c r="H39" s="53">
        <f t="shared" si="2"/>
        <v>100</v>
      </c>
    </row>
    <row r="40" spans="2:8" ht="23.25" customHeight="1">
      <c r="B40" s="7"/>
      <c r="C40" s="14" t="s">
        <v>49</v>
      </c>
      <c r="D40" s="14"/>
      <c r="E40" s="15" t="s">
        <v>10</v>
      </c>
      <c r="F40" s="16">
        <f>F41+F42</f>
        <v>6700</v>
      </c>
      <c r="G40" s="16">
        <f>G41+G42</f>
        <v>5568.1</v>
      </c>
      <c r="H40" s="53">
        <f t="shared" si="2"/>
        <v>83.10597014925374</v>
      </c>
    </row>
    <row r="41" spans="2:8" ht="22.5" customHeight="1">
      <c r="B41" s="7"/>
      <c r="C41" s="18"/>
      <c r="D41" s="14" t="s">
        <v>27</v>
      </c>
      <c r="E41" s="15" t="s">
        <v>28</v>
      </c>
      <c r="F41" s="16">
        <v>2000</v>
      </c>
      <c r="G41" s="16">
        <v>871.1</v>
      </c>
      <c r="H41" s="53">
        <f t="shared" si="2"/>
        <v>43.555</v>
      </c>
    </row>
    <row r="42" spans="2:8" ht="31.5" customHeight="1">
      <c r="B42" s="7"/>
      <c r="C42" s="18"/>
      <c r="D42" s="14" t="s">
        <v>19</v>
      </c>
      <c r="E42" s="15" t="s">
        <v>20</v>
      </c>
      <c r="F42" s="16">
        <v>4700</v>
      </c>
      <c r="G42" s="16">
        <v>4697</v>
      </c>
      <c r="H42" s="53">
        <f t="shared" si="2"/>
        <v>99.93617021276596</v>
      </c>
    </row>
    <row r="43" spans="2:8" ht="31.5" customHeight="1">
      <c r="B43" s="4" t="s">
        <v>50</v>
      </c>
      <c r="C43" s="4"/>
      <c r="D43" s="4"/>
      <c r="E43" s="5" t="s">
        <v>51</v>
      </c>
      <c r="F43" s="6">
        <f>F44</f>
        <v>30000</v>
      </c>
      <c r="G43" s="6">
        <f>G44</f>
        <v>29336</v>
      </c>
      <c r="H43" s="6">
        <f>G43/F43*100</f>
        <v>97.78666666666666</v>
      </c>
    </row>
    <row r="44" spans="2:8" ht="24.75" customHeight="1">
      <c r="B44" s="7"/>
      <c r="C44" s="14" t="s">
        <v>52</v>
      </c>
      <c r="D44" s="14"/>
      <c r="E44" s="15" t="s">
        <v>53</v>
      </c>
      <c r="F44" s="16">
        <f>F45+F46</f>
        <v>30000</v>
      </c>
      <c r="G44" s="16">
        <f>G45+G46</f>
        <v>29336</v>
      </c>
      <c r="H44" s="53">
        <f t="shared" si="2"/>
        <v>97.78666666666666</v>
      </c>
    </row>
    <row r="45" spans="2:8" ht="22.5" customHeight="1">
      <c r="B45" s="7"/>
      <c r="C45" s="14"/>
      <c r="D45" s="14" t="s">
        <v>15</v>
      </c>
      <c r="E45" s="15" t="s">
        <v>16</v>
      </c>
      <c r="F45" s="16">
        <v>2400</v>
      </c>
      <c r="G45" s="16">
        <v>2400</v>
      </c>
      <c r="H45" s="53">
        <f t="shared" si="2"/>
        <v>100</v>
      </c>
    </row>
    <row r="46" spans="2:8" ht="24.75" customHeight="1">
      <c r="B46" s="7"/>
      <c r="C46" s="7"/>
      <c r="D46" s="3" t="s">
        <v>27</v>
      </c>
      <c r="E46" s="8" t="s">
        <v>28</v>
      </c>
      <c r="F46" s="10">
        <v>27600</v>
      </c>
      <c r="G46" s="10">
        <v>26936</v>
      </c>
      <c r="H46" s="53">
        <f t="shared" si="2"/>
        <v>97.59420289855072</v>
      </c>
    </row>
    <row r="47" spans="2:8" ht="27" customHeight="1">
      <c r="B47" s="4" t="s">
        <v>54</v>
      </c>
      <c r="C47" s="4"/>
      <c r="D47" s="4"/>
      <c r="E47" s="5" t="s">
        <v>55</v>
      </c>
      <c r="F47" s="6">
        <f>F48+F58+F63+F81</f>
        <v>1496600</v>
      </c>
      <c r="G47" s="6">
        <f>G48+G58+G63+G81</f>
        <v>1454867.6800000002</v>
      </c>
      <c r="H47" s="6">
        <f>G47/F47*100</f>
        <v>97.21152478952293</v>
      </c>
    </row>
    <row r="48" spans="2:8" ht="27.75" customHeight="1">
      <c r="B48" s="7"/>
      <c r="C48" s="14" t="s">
        <v>56</v>
      </c>
      <c r="D48" s="14"/>
      <c r="E48" s="15" t="s">
        <v>57</v>
      </c>
      <c r="F48" s="16">
        <f>SUM(F49:F57)</f>
        <v>116644</v>
      </c>
      <c r="G48" s="16">
        <f>SUM(G49:G57)</f>
        <v>116418.9</v>
      </c>
      <c r="H48" s="53">
        <f t="shared" si="2"/>
        <v>99.80701964953191</v>
      </c>
    </row>
    <row r="49" spans="2:8" ht="22.5" customHeight="1">
      <c r="B49" s="7"/>
      <c r="C49" s="7"/>
      <c r="D49" s="3" t="s">
        <v>37</v>
      </c>
      <c r="E49" s="8" t="s">
        <v>38</v>
      </c>
      <c r="F49" s="9">
        <v>83309</v>
      </c>
      <c r="G49" s="9">
        <v>83307.81</v>
      </c>
      <c r="H49" s="53">
        <f t="shared" si="2"/>
        <v>99.9985715829022</v>
      </c>
    </row>
    <row r="50" spans="2:8" ht="25.5" customHeight="1">
      <c r="B50" s="7"/>
      <c r="C50" s="7"/>
      <c r="D50" s="3" t="s">
        <v>39</v>
      </c>
      <c r="E50" s="8" t="s">
        <v>40</v>
      </c>
      <c r="F50" s="9">
        <v>6301</v>
      </c>
      <c r="G50" s="9">
        <v>6300.94</v>
      </c>
      <c r="H50" s="53">
        <f t="shared" si="2"/>
        <v>99.9990477701952</v>
      </c>
    </row>
    <row r="51" spans="2:8" ht="23.25" customHeight="1">
      <c r="B51" s="7"/>
      <c r="C51" s="7"/>
      <c r="D51" s="3" t="s">
        <v>11</v>
      </c>
      <c r="E51" s="8" t="s">
        <v>12</v>
      </c>
      <c r="F51" s="9">
        <v>13185</v>
      </c>
      <c r="G51" s="9">
        <v>13183.32</v>
      </c>
      <c r="H51" s="53">
        <f t="shared" si="2"/>
        <v>99.9872582480091</v>
      </c>
    </row>
    <row r="52" spans="2:8" ht="24.75" customHeight="1">
      <c r="B52" s="7"/>
      <c r="C52" s="7"/>
      <c r="D52" s="3" t="s">
        <v>13</v>
      </c>
      <c r="E52" s="8" t="s">
        <v>14</v>
      </c>
      <c r="F52" s="9">
        <v>2141</v>
      </c>
      <c r="G52" s="9">
        <v>2139.02</v>
      </c>
      <c r="H52" s="53">
        <f t="shared" si="2"/>
        <v>99.90751985053713</v>
      </c>
    </row>
    <row r="53" spans="2:8" ht="27.75" customHeight="1">
      <c r="B53" s="7"/>
      <c r="C53" s="7"/>
      <c r="D53" s="3" t="s">
        <v>43</v>
      </c>
      <c r="E53" s="8" t="s">
        <v>44</v>
      </c>
      <c r="F53" s="9">
        <v>1263</v>
      </c>
      <c r="G53" s="9">
        <v>1262.53</v>
      </c>
      <c r="H53" s="53">
        <f t="shared" si="2"/>
        <v>99.96278701504355</v>
      </c>
    </row>
    <row r="54" spans="2:8" ht="23.25" customHeight="1">
      <c r="B54" s="7"/>
      <c r="C54" s="7"/>
      <c r="D54" s="3" t="s">
        <v>25</v>
      </c>
      <c r="E54" s="8" t="s">
        <v>26</v>
      </c>
      <c r="F54" s="9">
        <v>3488</v>
      </c>
      <c r="G54" s="9">
        <v>3280.48</v>
      </c>
      <c r="H54" s="53">
        <f t="shared" si="2"/>
        <v>94.05045871559633</v>
      </c>
    </row>
    <row r="55" spans="2:8" ht="24.75" customHeight="1">
      <c r="B55" s="7"/>
      <c r="C55" s="7"/>
      <c r="D55" s="3" t="s">
        <v>27</v>
      </c>
      <c r="E55" s="8" t="s">
        <v>28</v>
      </c>
      <c r="F55" s="9">
        <v>4680</v>
      </c>
      <c r="G55" s="9">
        <v>4670.4</v>
      </c>
      <c r="H55" s="53">
        <f t="shared" si="2"/>
        <v>99.79487179487178</v>
      </c>
    </row>
    <row r="56" spans="2:8" ht="21.75" customHeight="1">
      <c r="B56" s="7"/>
      <c r="C56" s="7"/>
      <c r="D56" s="3" t="s">
        <v>58</v>
      </c>
      <c r="E56" s="8" t="s">
        <v>59</v>
      </c>
      <c r="F56" s="9">
        <v>10</v>
      </c>
      <c r="G56" s="9">
        <v>7.4</v>
      </c>
      <c r="H56" s="53">
        <f t="shared" si="2"/>
        <v>74</v>
      </c>
    </row>
    <row r="57" spans="2:8" ht="31.5" customHeight="1">
      <c r="B57" s="7"/>
      <c r="C57" s="7"/>
      <c r="D57" s="3" t="s">
        <v>47</v>
      </c>
      <c r="E57" s="8" t="s">
        <v>48</v>
      </c>
      <c r="F57" s="9">
        <v>2267</v>
      </c>
      <c r="G57" s="9">
        <v>2267</v>
      </c>
      <c r="H57" s="53">
        <f t="shared" si="2"/>
        <v>100</v>
      </c>
    </row>
    <row r="58" spans="2:8" ht="30" customHeight="1">
      <c r="B58" s="7"/>
      <c r="C58" s="14" t="s">
        <v>60</v>
      </c>
      <c r="D58" s="14"/>
      <c r="E58" s="15" t="s">
        <v>61</v>
      </c>
      <c r="F58" s="16">
        <f>SUM(F59:F62)</f>
        <v>66100</v>
      </c>
      <c r="G58" s="16">
        <f>SUM(G59:G62)</f>
        <v>60496.939999999995</v>
      </c>
      <c r="H58" s="53">
        <f t="shared" si="2"/>
        <v>91.52335854765506</v>
      </c>
    </row>
    <row r="59" spans="2:8" ht="23.25" customHeight="1">
      <c r="B59" s="7"/>
      <c r="C59" s="7"/>
      <c r="D59" s="3" t="s">
        <v>62</v>
      </c>
      <c r="E59" s="8" t="s">
        <v>63</v>
      </c>
      <c r="F59" s="10">
        <v>59000</v>
      </c>
      <c r="G59" s="10">
        <v>55600</v>
      </c>
      <c r="H59" s="53">
        <f t="shared" si="2"/>
        <v>94.23728813559322</v>
      </c>
    </row>
    <row r="60" spans="2:8" ht="22.5" customHeight="1">
      <c r="B60" s="7"/>
      <c r="C60" s="7"/>
      <c r="D60" s="3" t="s">
        <v>25</v>
      </c>
      <c r="E60" s="8" t="s">
        <v>26</v>
      </c>
      <c r="F60" s="10">
        <v>5000</v>
      </c>
      <c r="G60" s="10">
        <v>4138.7</v>
      </c>
      <c r="H60" s="53">
        <f t="shared" si="2"/>
        <v>82.77399999999999</v>
      </c>
    </row>
    <row r="61" spans="2:8" ht="23.25" customHeight="1">
      <c r="B61" s="7"/>
      <c r="C61" s="7"/>
      <c r="D61" s="3" t="s">
        <v>27</v>
      </c>
      <c r="E61" s="8" t="s">
        <v>28</v>
      </c>
      <c r="F61" s="10">
        <v>1600</v>
      </c>
      <c r="G61" s="10">
        <v>758.24</v>
      </c>
      <c r="H61" s="53">
        <f t="shared" si="2"/>
        <v>47.39</v>
      </c>
    </row>
    <row r="62" spans="2:8" ht="25.5" customHeight="1">
      <c r="B62" s="7"/>
      <c r="C62" s="7"/>
      <c r="D62" s="3" t="s">
        <v>58</v>
      </c>
      <c r="E62" s="8" t="s">
        <v>59</v>
      </c>
      <c r="F62" s="10">
        <v>500</v>
      </c>
      <c r="G62" s="10">
        <v>0</v>
      </c>
      <c r="H62" s="53">
        <f t="shared" si="2"/>
        <v>0</v>
      </c>
    </row>
    <row r="63" spans="2:8" ht="30.75" customHeight="1">
      <c r="B63" s="7"/>
      <c r="C63" s="14" t="s">
        <v>64</v>
      </c>
      <c r="D63" s="14"/>
      <c r="E63" s="15" t="s">
        <v>65</v>
      </c>
      <c r="F63" s="16">
        <f>SUM(F64:F80)</f>
        <v>1292956</v>
      </c>
      <c r="G63" s="16">
        <f>SUM(G64:G80)</f>
        <v>1257224.77</v>
      </c>
      <c r="H63" s="53">
        <f t="shared" si="2"/>
        <v>97.23646976385895</v>
      </c>
    </row>
    <row r="64" spans="2:8" ht="24.75" customHeight="1">
      <c r="B64" s="7"/>
      <c r="C64" s="18"/>
      <c r="D64" s="14" t="s">
        <v>37</v>
      </c>
      <c r="E64" s="15" t="s">
        <v>38</v>
      </c>
      <c r="F64" s="17">
        <v>715900</v>
      </c>
      <c r="G64" s="17">
        <v>688392.32</v>
      </c>
      <c r="H64" s="53">
        <f t="shared" si="2"/>
        <v>96.1576086045537</v>
      </c>
    </row>
    <row r="65" spans="2:8" ht="26.25" customHeight="1">
      <c r="B65" s="7"/>
      <c r="C65" s="18"/>
      <c r="D65" s="14" t="s">
        <v>39</v>
      </c>
      <c r="E65" s="15" t="s">
        <v>40</v>
      </c>
      <c r="F65" s="17">
        <v>47485</v>
      </c>
      <c r="G65" s="17">
        <v>47480.55</v>
      </c>
      <c r="H65" s="53">
        <f t="shared" si="2"/>
        <v>99.99062861956408</v>
      </c>
    </row>
    <row r="66" spans="2:8" ht="24.75" customHeight="1">
      <c r="B66" s="7"/>
      <c r="C66" s="18"/>
      <c r="D66" s="14" t="s">
        <v>11</v>
      </c>
      <c r="E66" s="15" t="s">
        <v>12</v>
      </c>
      <c r="F66" s="17">
        <v>108237</v>
      </c>
      <c r="G66" s="17">
        <v>105963</v>
      </c>
      <c r="H66" s="53">
        <f t="shared" si="2"/>
        <v>97.89905485185287</v>
      </c>
    </row>
    <row r="67" spans="2:8" ht="23.25" customHeight="1">
      <c r="B67" s="7"/>
      <c r="C67" s="18"/>
      <c r="D67" s="14" t="s">
        <v>13</v>
      </c>
      <c r="E67" s="15" t="s">
        <v>14</v>
      </c>
      <c r="F67" s="17">
        <v>17742</v>
      </c>
      <c r="G67" s="17">
        <v>17588.26</v>
      </c>
      <c r="H67" s="53">
        <f t="shared" si="2"/>
        <v>99.1334686055687</v>
      </c>
    </row>
    <row r="68" spans="2:8" ht="29.25" customHeight="1">
      <c r="B68" s="7"/>
      <c r="C68" s="18"/>
      <c r="D68" s="14" t="s">
        <v>43</v>
      </c>
      <c r="E68" s="15" t="s">
        <v>44</v>
      </c>
      <c r="F68" s="17">
        <v>8422</v>
      </c>
      <c r="G68" s="17">
        <v>8275.76</v>
      </c>
      <c r="H68" s="53">
        <f t="shared" si="2"/>
        <v>98.26359534552364</v>
      </c>
    </row>
    <row r="69" spans="2:8" ht="23.25" customHeight="1">
      <c r="B69" s="7"/>
      <c r="C69" s="18"/>
      <c r="D69" s="14" t="s">
        <v>15</v>
      </c>
      <c r="E69" s="15" t="s">
        <v>16</v>
      </c>
      <c r="F69" s="17">
        <v>8350</v>
      </c>
      <c r="G69" s="17">
        <v>8340.7</v>
      </c>
      <c r="H69" s="53">
        <f t="shared" si="2"/>
        <v>99.88862275449102</v>
      </c>
    </row>
    <row r="70" spans="2:8" ht="24.75" customHeight="1">
      <c r="B70" s="7"/>
      <c r="C70" s="18"/>
      <c r="D70" s="14" t="s">
        <v>25</v>
      </c>
      <c r="E70" s="15" t="s">
        <v>26</v>
      </c>
      <c r="F70" s="17">
        <v>66700</v>
      </c>
      <c r="G70" s="17">
        <v>66666.03</v>
      </c>
      <c r="H70" s="53">
        <f t="shared" si="2"/>
        <v>99.94907046476762</v>
      </c>
    </row>
    <row r="71" spans="2:8" ht="23.25" customHeight="1">
      <c r="B71" s="7"/>
      <c r="C71" s="18"/>
      <c r="D71" s="14" t="s">
        <v>45</v>
      </c>
      <c r="E71" s="15" t="s">
        <v>46</v>
      </c>
      <c r="F71" s="17">
        <v>34180</v>
      </c>
      <c r="G71" s="17">
        <v>34166.92</v>
      </c>
      <c r="H71" s="53">
        <f t="shared" si="2"/>
        <v>99.96173200702164</v>
      </c>
    </row>
    <row r="72" spans="2:8" ht="21.75" customHeight="1">
      <c r="B72" s="7"/>
      <c r="C72" s="18"/>
      <c r="D72" s="14" t="s">
        <v>27</v>
      </c>
      <c r="E72" s="15" t="s">
        <v>28</v>
      </c>
      <c r="F72" s="17">
        <v>125800</v>
      </c>
      <c r="G72" s="17">
        <v>124098.59</v>
      </c>
      <c r="H72" s="53">
        <f t="shared" si="2"/>
        <v>98.64752782193959</v>
      </c>
    </row>
    <row r="73" spans="2:8" ht="23.25" customHeight="1">
      <c r="B73" s="7"/>
      <c r="C73" s="18"/>
      <c r="D73" s="14" t="s">
        <v>66</v>
      </c>
      <c r="E73" s="15" t="s">
        <v>67</v>
      </c>
      <c r="F73" s="17">
        <v>2370</v>
      </c>
      <c r="G73" s="17">
        <v>1865.38</v>
      </c>
      <c r="H73" s="53">
        <f t="shared" si="2"/>
        <v>78.70801687763714</v>
      </c>
    </row>
    <row r="74" spans="2:8" ht="29.25" customHeight="1">
      <c r="B74" s="7"/>
      <c r="C74" s="18"/>
      <c r="D74" s="14" t="s">
        <v>68</v>
      </c>
      <c r="E74" s="15" t="s">
        <v>69</v>
      </c>
      <c r="F74" s="17">
        <v>14300</v>
      </c>
      <c r="G74" s="17">
        <v>14261.34</v>
      </c>
      <c r="H74" s="53">
        <f t="shared" si="2"/>
        <v>99.72965034965036</v>
      </c>
    </row>
    <row r="75" spans="2:8" ht="30" customHeight="1">
      <c r="B75" s="7"/>
      <c r="C75" s="18"/>
      <c r="D75" s="14" t="s">
        <v>70</v>
      </c>
      <c r="E75" s="15" t="s">
        <v>198</v>
      </c>
      <c r="F75" s="17">
        <v>3200</v>
      </c>
      <c r="G75" s="17">
        <v>2435.64</v>
      </c>
      <c r="H75" s="53">
        <f t="shared" si="2"/>
        <v>76.11375</v>
      </c>
    </row>
    <row r="76" spans="2:8" ht="24.75" customHeight="1">
      <c r="B76" s="7"/>
      <c r="C76" s="18"/>
      <c r="D76" s="14" t="s">
        <v>58</v>
      </c>
      <c r="E76" s="15" t="s">
        <v>59</v>
      </c>
      <c r="F76" s="17">
        <v>5500</v>
      </c>
      <c r="G76" s="17">
        <v>4981.17</v>
      </c>
      <c r="H76" s="53">
        <f t="shared" si="2"/>
        <v>90.56672727272728</v>
      </c>
    </row>
    <row r="77" spans="2:8" ht="23.25" customHeight="1">
      <c r="B77" s="7"/>
      <c r="C77" s="18"/>
      <c r="D77" s="14" t="s">
        <v>17</v>
      </c>
      <c r="E77" s="15" t="s">
        <v>18</v>
      </c>
      <c r="F77" s="17">
        <v>3000</v>
      </c>
      <c r="G77" s="17">
        <v>1781.8</v>
      </c>
      <c r="H77" s="53">
        <f t="shared" si="2"/>
        <v>59.39333333333333</v>
      </c>
    </row>
    <row r="78" spans="2:8" ht="29.25" customHeight="1">
      <c r="B78" s="7"/>
      <c r="C78" s="18"/>
      <c r="D78" s="14" t="s">
        <v>47</v>
      </c>
      <c r="E78" s="15" t="s">
        <v>48</v>
      </c>
      <c r="F78" s="17">
        <v>15700</v>
      </c>
      <c r="G78" s="17">
        <v>15700</v>
      </c>
      <c r="H78" s="53">
        <f t="shared" si="2"/>
        <v>100</v>
      </c>
    </row>
    <row r="79" spans="2:8" ht="36.75" customHeight="1">
      <c r="B79" s="7"/>
      <c r="C79" s="18"/>
      <c r="D79" s="14" t="s">
        <v>72</v>
      </c>
      <c r="E79" s="15" t="s">
        <v>73</v>
      </c>
      <c r="F79" s="17">
        <v>12570</v>
      </c>
      <c r="G79" s="17">
        <v>11735.31</v>
      </c>
      <c r="H79" s="53">
        <f t="shared" si="2"/>
        <v>93.3596658711217</v>
      </c>
    </row>
    <row r="80" spans="2:8" ht="33" customHeight="1">
      <c r="B80" s="7"/>
      <c r="C80" s="18"/>
      <c r="D80" s="14" t="s">
        <v>19</v>
      </c>
      <c r="E80" s="15" t="s">
        <v>20</v>
      </c>
      <c r="F80" s="17">
        <v>103500</v>
      </c>
      <c r="G80" s="17">
        <v>103492</v>
      </c>
      <c r="H80" s="53">
        <f t="shared" si="2"/>
        <v>99.99227053140096</v>
      </c>
    </row>
    <row r="81" spans="2:8" ht="30" customHeight="1">
      <c r="B81" s="7"/>
      <c r="C81" s="14" t="s">
        <v>201</v>
      </c>
      <c r="D81" s="14"/>
      <c r="E81" s="25" t="s">
        <v>202</v>
      </c>
      <c r="F81" s="16">
        <f>F82+F83+F84</f>
        <v>20900</v>
      </c>
      <c r="G81" s="16">
        <f>G82+G83+G84</f>
        <v>20727.07</v>
      </c>
      <c r="H81" s="53">
        <f t="shared" si="2"/>
        <v>99.17258373205742</v>
      </c>
    </row>
    <row r="82" spans="2:8" ht="23.25" customHeight="1">
      <c r="B82" s="7"/>
      <c r="C82" s="18"/>
      <c r="D82" s="14" t="s">
        <v>15</v>
      </c>
      <c r="E82" s="15" t="s">
        <v>16</v>
      </c>
      <c r="F82" s="17">
        <v>1720</v>
      </c>
      <c r="G82" s="17">
        <v>1720</v>
      </c>
      <c r="H82" s="53">
        <f t="shared" si="2"/>
        <v>100</v>
      </c>
    </row>
    <row r="83" spans="2:8" ht="21.75" customHeight="1">
      <c r="B83" s="7"/>
      <c r="C83" s="18"/>
      <c r="D83" s="14" t="s">
        <v>25</v>
      </c>
      <c r="E83" s="15" t="s">
        <v>26</v>
      </c>
      <c r="F83" s="17">
        <v>10340</v>
      </c>
      <c r="G83" s="17">
        <v>10265.1</v>
      </c>
      <c r="H83" s="53">
        <f t="shared" si="2"/>
        <v>99.27562862669245</v>
      </c>
    </row>
    <row r="84" spans="2:8" ht="23.25" customHeight="1">
      <c r="B84" s="7"/>
      <c r="C84" s="18"/>
      <c r="D84" s="14" t="s">
        <v>27</v>
      </c>
      <c r="E84" s="15" t="s">
        <v>28</v>
      </c>
      <c r="F84" s="17">
        <v>8840</v>
      </c>
      <c r="G84" s="17">
        <v>8741.97</v>
      </c>
      <c r="H84" s="53">
        <f t="shared" si="2"/>
        <v>98.89106334841628</v>
      </c>
    </row>
    <row r="85" spans="2:8" ht="50.25" customHeight="1">
      <c r="B85" s="4" t="s">
        <v>74</v>
      </c>
      <c r="C85" s="4"/>
      <c r="D85" s="4"/>
      <c r="E85" s="5" t="s">
        <v>75</v>
      </c>
      <c r="F85" s="6">
        <f>F86</f>
        <v>882</v>
      </c>
      <c r="G85" s="6">
        <f>G86</f>
        <v>882</v>
      </c>
      <c r="H85" s="6">
        <f>G85/F85*100</f>
        <v>100</v>
      </c>
    </row>
    <row r="86" spans="2:8" ht="32.25" customHeight="1">
      <c r="B86" s="7"/>
      <c r="C86" s="14" t="s">
        <v>76</v>
      </c>
      <c r="D86" s="14"/>
      <c r="E86" s="15" t="s">
        <v>77</v>
      </c>
      <c r="F86" s="16">
        <f>F87</f>
        <v>882</v>
      </c>
      <c r="G86" s="16">
        <v>882</v>
      </c>
      <c r="H86" s="53">
        <f t="shared" si="2"/>
        <v>100</v>
      </c>
    </row>
    <row r="87" spans="2:8" ht="16.5" customHeight="1">
      <c r="B87" s="7"/>
      <c r="C87" s="18"/>
      <c r="D87" s="14" t="s">
        <v>27</v>
      </c>
      <c r="E87" s="15" t="s">
        <v>28</v>
      </c>
      <c r="F87" s="17">
        <v>882</v>
      </c>
      <c r="G87" s="17">
        <v>882</v>
      </c>
      <c r="H87" s="53">
        <f t="shared" si="2"/>
        <v>100</v>
      </c>
    </row>
    <row r="88" spans="2:8" ht="33" customHeight="1">
      <c r="B88" s="4" t="s">
        <v>78</v>
      </c>
      <c r="C88" s="4"/>
      <c r="D88" s="4"/>
      <c r="E88" s="5" t="s">
        <v>79</v>
      </c>
      <c r="F88" s="6">
        <f>F89+F101</f>
        <v>136657</v>
      </c>
      <c r="G88" s="6">
        <f>G89+G101</f>
        <v>135428.87</v>
      </c>
      <c r="H88" s="6">
        <f>G88/F88*100</f>
        <v>99.10130472643188</v>
      </c>
    </row>
    <row r="89" spans="2:8" ht="26.25" customHeight="1">
      <c r="B89" s="7"/>
      <c r="C89" s="14" t="s">
        <v>80</v>
      </c>
      <c r="D89" s="14"/>
      <c r="E89" s="15" t="s">
        <v>81</v>
      </c>
      <c r="F89" s="16">
        <f>SUM(F90:F100)</f>
        <v>136157</v>
      </c>
      <c r="G89" s="16">
        <f>SUM(G90:G100)</f>
        <v>134928.87</v>
      </c>
      <c r="H89" s="53">
        <f t="shared" si="2"/>
        <v>99.09800450950006</v>
      </c>
    </row>
    <row r="90" spans="2:8" ht="24.75" customHeight="1">
      <c r="B90" s="7"/>
      <c r="C90" s="18"/>
      <c r="D90" s="14" t="s">
        <v>37</v>
      </c>
      <c r="E90" s="15" t="s">
        <v>38</v>
      </c>
      <c r="F90" s="17">
        <v>11209</v>
      </c>
      <c r="G90" s="17">
        <v>11206.65</v>
      </c>
      <c r="H90" s="53">
        <f aca="true" t="shared" si="3" ref="H90:H153">G90/F90*100</f>
        <v>99.97903470425551</v>
      </c>
    </row>
    <row r="91" spans="2:8" ht="24.75" customHeight="1">
      <c r="B91" s="7"/>
      <c r="C91" s="18"/>
      <c r="D91" s="14" t="s">
        <v>39</v>
      </c>
      <c r="E91" s="15" t="s">
        <v>40</v>
      </c>
      <c r="F91" s="17">
        <v>815</v>
      </c>
      <c r="G91" s="17">
        <v>814.35</v>
      </c>
      <c r="H91" s="53">
        <f t="shared" si="3"/>
        <v>99.920245398773</v>
      </c>
    </row>
    <row r="92" spans="2:8" ht="24.75" customHeight="1">
      <c r="B92" s="7"/>
      <c r="C92" s="18"/>
      <c r="D92" s="14" t="s">
        <v>11</v>
      </c>
      <c r="E92" s="15" t="s">
        <v>12</v>
      </c>
      <c r="F92" s="17">
        <v>1775</v>
      </c>
      <c r="G92" s="17">
        <v>1764.2</v>
      </c>
      <c r="H92" s="53">
        <f t="shared" si="3"/>
        <v>99.39154929577465</v>
      </c>
    </row>
    <row r="93" spans="2:8" ht="24.75" customHeight="1">
      <c r="B93" s="7"/>
      <c r="C93" s="18"/>
      <c r="D93" s="14" t="s">
        <v>13</v>
      </c>
      <c r="E93" s="15" t="s">
        <v>14</v>
      </c>
      <c r="F93" s="17">
        <v>298</v>
      </c>
      <c r="G93" s="17">
        <v>286.23</v>
      </c>
      <c r="H93" s="53">
        <f t="shared" si="3"/>
        <v>96.0503355704698</v>
      </c>
    </row>
    <row r="94" spans="2:8" ht="25.5" customHeight="1">
      <c r="B94" s="7"/>
      <c r="C94" s="18"/>
      <c r="D94" s="14" t="s">
        <v>15</v>
      </c>
      <c r="E94" s="15" t="s">
        <v>16</v>
      </c>
      <c r="F94" s="17">
        <v>8920</v>
      </c>
      <c r="G94" s="17">
        <v>8920</v>
      </c>
      <c r="H94" s="53">
        <f t="shared" si="3"/>
        <v>100</v>
      </c>
    </row>
    <row r="95" spans="2:8" ht="24.75" customHeight="1">
      <c r="B95" s="7"/>
      <c r="C95" s="18"/>
      <c r="D95" s="14" t="s">
        <v>25</v>
      </c>
      <c r="E95" s="15" t="s">
        <v>26</v>
      </c>
      <c r="F95" s="17">
        <v>49838</v>
      </c>
      <c r="G95" s="17">
        <v>49807.9</v>
      </c>
      <c r="H95" s="53">
        <f t="shared" si="3"/>
        <v>99.93960431799029</v>
      </c>
    </row>
    <row r="96" spans="2:8" ht="24.75" customHeight="1">
      <c r="B96" s="7"/>
      <c r="C96" s="18"/>
      <c r="D96" s="14" t="s">
        <v>45</v>
      </c>
      <c r="E96" s="15" t="s">
        <v>46</v>
      </c>
      <c r="F96" s="17">
        <v>10050</v>
      </c>
      <c r="G96" s="17">
        <v>9108.84</v>
      </c>
      <c r="H96" s="53">
        <f t="shared" si="3"/>
        <v>90.63522388059701</v>
      </c>
    </row>
    <row r="97" spans="2:8" ht="24.75" customHeight="1">
      <c r="B97" s="7"/>
      <c r="C97" s="18"/>
      <c r="D97" s="14" t="s">
        <v>27</v>
      </c>
      <c r="E97" s="15" t="s">
        <v>28</v>
      </c>
      <c r="F97" s="17">
        <v>11790</v>
      </c>
      <c r="G97" s="17">
        <v>11715.7</v>
      </c>
      <c r="H97" s="53">
        <f t="shared" si="3"/>
        <v>99.36980491942325</v>
      </c>
    </row>
    <row r="98" spans="2:8" ht="26.25" customHeight="1">
      <c r="B98" s="7"/>
      <c r="C98" s="18"/>
      <c r="D98" s="14" t="s">
        <v>17</v>
      </c>
      <c r="E98" s="15" t="s">
        <v>18</v>
      </c>
      <c r="F98" s="17">
        <v>10260</v>
      </c>
      <c r="G98" s="17">
        <v>10103.5</v>
      </c>
      <c r="H98" s="53">
        <f t="shared" si="3"/>
        <v>98.47465886939571</v>
      </c>
    </row>
    <row r="99" spans="2:8" ht="32.25" customHeight="1">
      <c r="B99" s="7"/>
      <c r="C99" s="18"/>
      <c r="D99" s="14" t="s">
        <v>19</v>
      </c>
      <c r="E99" s="15" t="s">
        <v>20</v>
      </c>
      <c r="F99" s="17">
        <v>26440</v>
      </c>
      <c r="G99" s="17">
        <v>26440</v>
      </c>
      <c r="H99" s="53">
        <f t="shared" si="3"/>
        <v>100</v>
      </c>
    </row>
    <row r="100" spans="2:8" ht="33.75" customHeight="1">
      <c r="B100" s="7"/>
      <c r="C100" s="18"/>
      <c r="D100" s="14" t="s">
        <v>216</v>
      </c>
      <c r="E100" s="15" t="s">
        <v>217</v>
      </c>
      <c r="F100" s="17">
        <v>4762</v>
      </c>
      <c r="G100" s="17">
        <v>4761.5</v>
      </c>
      <c r="H100" s="53">
        <f t="shared" si="3"/>
        <v>99.9895002099958</v>
      </c>
    </row>
    <row r="101" spans="2:8" ht="21.75" customHeight="1">
      <c r="B101" s="7"/>
      <c r="C101" s="14" t="s">
        <v>82</v>
      </c>
      <c r="D101" s="14"/>
      <c r="E101" s="15" t="s">
        <v>83</v>
      </c>
      <c r="F101" s="16">
        <f>SUM(F102:F103)</f>
        <v>500</v>
      </c>
      <c r="G101" s="16">
        <f>SUM(G102:G103)</f>
        <v>500</v>
      </c>
      <c r="H101" s="53">
        <f t="shared" si="3"/>
        <v>100</v>
      </c>
    </row>
    <row r="102" spans="2:8" ht="21.75" customHeight="1">
      <c r="B102" s="7"/>
      <c r="C102" s="18"/>
      <c r="D102" s="14" t="s">
        <v>25</v>
      </c>
      <c r="E102" s="15" t="s">
        <v>26</v>
      </c>
      <c r="F102" s="17">
        <v>250</v>
      </c>
      <c r="G102" s="17">
        <v>250</v>
      </c>
      <c r="H102" s="53">
        <f t="shared" si="3"/>
        <v>100</v>
      </c>
    </row>
    <row r="103" spans="2:8" ht="25.5" customHeight="1">
      <c r="B103" s="7"/>
      <c r="C103" s="18"/>
      <c r="D103" s="14" t="s">
        <v>27</v>
      </c>
      <c r="E103" s="15" t="s">
        <v>28</v>
      </c>
      <c r="F103" s="17">
        <v>250</v>
      </c>
      <c r="G103" s="17">
        <v>250</v>
      </c>
      <c r="H103" s="53">
        <f t="shared" si="3"/>
        <v>100</v>
      </c>
    </row>
    <row r="104" spans="2:8" ht="69.75" customHeight="1">
      <c r="B104" s="4" t="s">
        <v>84</v>
      </c>
      <c r="C104" s="4"/>
      <c r="D104" s="4"/>
      <c r="E104" s="5" t="s">
        <v>85</v>
      </c>
      <c r="F104" s="6">
        <f>F105</f>
        <v>58170</v>
      </c>
      <c r="G104" s="6">
        <f>G105</f>
        <v>56998.04</v>
      </c>
      <c r="H104" s="6">
        <f>G104/F104*100</f>
        <v>97.98528451091629</v>
      </c>
    </row>
    <row r="105" spans="2:8" ht="31.5" customHeight="1">
      <c r="B105" s="7"/>
      <c r="C105" s="14" t="s">
        <v>86</v>
      </c>
      <c r="D105" s="14"/>
      <c r="E105" s="15" t="s">
        <v>87</v>
      </c>
      <c r="F105" s="16">
        <f>SUM(F106:F110)</f>
        <v>58170</v>
      </c>
      <c r="G105" s="16">
        <f>SUM(G106:G110)</f>
        <v>56998.04</v>
      </c>
      <c r="H105" s="53">
        <f t="shared" si="3"/>
        <v>97.98528451091629</v>
      </c>
    </row>
    <row r="106" spans="2:8" ht="25.5" customHeight="1">
      <c r="B106" s="7"/>
      <c r="C106" s="7"/>
      <c r="D106" s="14" t="s">
        <v>62</v>
      </c>
      <c r="E106" s="15" t="s">
        <v>63</v>
      </c>
      <c r="F106" s="17">
        <v>21890</v>
      </c>
      <c r="G106" s="17">
        <v>20802.2</v>
      </c>
      <c r="H106" s="53">
        <f t="shared" si="3"/>
        <v>95.0306075833714</v>
      </c>
    </row>
    <row r="107" spans="2:8" ht="25.5" customHeight="1">
      <c r="B107" s="7"/>
      <c r="C107" s="7"/>
      <c r="D107" s="14" t="s">
        <v>41</v>
      </c>
      <c r="E107" s="15" t="s">
        <v>42</v>
      </c>
      <c r="F107" s="17">
        <v>33490</v>
      </c>
      <c r="G107" s="17">
        <v>33480.9</v>
      </c>
      <c r="H107" s="53">
        <f t="shared" si="3"/>
        <v>99.97282770976412</v>
      </c>
    </row>
    <row r="108" spans="2:8" ht="25.5" customHeight="1">
      <c r="B108" s="7"/>
      <c r="C108" s="7"/>
      <c r="D108" s="14" t="s">
        <v>25</v>
      </c>
      <c r="E108" s="15" t="s">
        <v>26</v>
      </c>
      <c r="F108" s="17">
        <v>60</v>
      </c>
      <c r="G108" s="16">
        <v>60</v>
      </c>
      <c r="H108" s="53">
        <f t="shared" si="3"/>
        <v>100</v>
      </c>
    </row>
    <row r="109" spans="2:8" ht="26.25" customHeight="1">
      <c r="B109" s="7"/>
      <c r="C109" s="7"/>
      <c r="D109" s="14" t="s">
        <v>27</v>
      </c>
      <c r="E109" s="15" t="s">
        <v>28</v>
      </c>
      <c r="F109" s="17">
        <v>300</v>
      </c>
      <c r="G109" s="17">
        <v>226.13</v>
      </c>
      <c r="H109" s="53">
        <f t="shared" si="3"/>
        <v>75.37666666666667</v>
      </c>
    </row>
    <row r="110" spans="2:8" ht="29.25" customHeight="1">
      <c r="B110" s="7"/>
      <c r="C110" s="7"/>
      <c r="D110" s="3" t="s">
        <v>17</v>
      </c>
      <c r="E110" s="8" t="s">
        <v>18</v>
      </c>
      <c r="F110" s="10">
        <v>2430</v>
      </c>
      <c r="G110" s="10">
        <v>2428.81</v>
      </c>
      <c r="H110" s="53">
        <f t="shared" si="3"/>
        <v>99.95102880658436</v>
      </c>
    </row>
    <row r="111" spans="2:8" ht="28.5" customHeight="1">
      <c r="B111" s="4" t="s">
        <v>88</v>
      </c>
      <c r="C111" s="4"/>
      <c r="D111" s="4"/>
      <c r="E111" s="5" t="s">
        <v>89</v>
      </c>
      <c r="F111" s="6">
        <f>F112</f>
        <v>37000</v>
      </c>
      <c r="G111" s="6">
        <f>G112</f>
        <v>34402.42</v>
      </c>
      <c r="H111" s="6">
        <f>G111/F111*100</f>
        <v>92.97951351351351</v>
      </c>
    </row>
    <row r="112" spans="2:8" ht="45" customHeight="1">
      <c r="B112" s="7"/>
      <c r="C112" s="14" t="s">
        <v>90</v>
      </c>
      <c r="D112" s="14"/>
      <c r="E112" s="15" t="s">
        <v>91</v>
      </c>
      <c r="F112" s="16">
        <f>F113</f>
        <v>37000</v>
      </c>
      <c r="G112" s="16">
        <f>G113</f>
        <v>34402.42</v>
      </c>
      <c r="H112" s="53">
        <f t="shared" si="3"/>
        <v>92.97951351351351</v>
      </c>
    </row>
    <row r="113" spans="2:8" ht="46.5" customHeight="1">
      <c r="B113" s="7"/>
      <c r="C113" s="18"/>
      <c r="D113" s="14" t="s">
        <v>92</v>
      </c>
      <c r="E113" s="15" t="s">
        <v>93</v>
      </c>
      <c r="F113" s="17">
        <v>37000</v>
      </c>
      <c r="G113" s="17">
        <v>34402.42</v>
      </c>
      <c r="H113" s="53">
        <f t="shared" si="3"/>
        <v>92.97951351351351</v>
      </c>
    </row>
    <row r="114" spans="2:8" ht="32.25" customHeight="1">
      <c r="B114" s="4" t="s">
        <v>94</v>
      </c>
      <c r="C114" s="4"/>
      <c r="D114" s="4"/>
      <c r="E114" s="5" t="s">
        <v>95</v>
      </c>
      <c r="F114" s="6">
        <f>F115</f>
        <v>50000</v>
      </c>
      <c r="G114" s="6">
        <f>G115</f>
        <v>0</v>
      </c>
      <c r="H114" s="6">
        <f>G114/F114*100</f>
        <v>0</v>
      </c>
    </row>
    <row r="115" spans="2:8" ht="23.25" customHeight="1">
      <c r="B115" s="7"/>
      <c r="C115" s="14" t="s">
        <v>96</v>
      </c>
      <c r="D115" s="14"/>
      <c r="E115" s="15" t="s">
        <v>97</v>
      </c>
      <c r="F115" s="16">
        <v>50000</v>
      </c>
      <c r="G115" s="16">
        <v>0</v>
      </c>
      <c r="H115" s="53">
        <f t="shared" si="3"/>
        <v>0</v>
      </c>
    </row>
    <row r="116" spans="2:8" ht="26.25" customHeight="1">
      <c r="B116" s="7"/>
      <c r="C116" s="18"/>
      <c r="D116" s="14" t="s">
        <v>98</v>
      </c>
      <c r="E116" s="15" t="s">
        <v>99</v>
      </c>
      <c r="F116" s="17">
        <v>50000</v>
      </c>
      <c r="G116" s="17">
        <v>0</v>
      </c>
      <c r="H116" s="53">
        <f t="shared" si="3"/>
        <v>0</v>
      </c>
    </row>
    <row r="117" spans="2:8" ht="29.25" customHeight="1">
      <c r="B117" s="4" t="s">
        <v>100</v>
      </c>
      <c r="C117" s="4"/>
      <c r="D117" s="4"/>
      <c r="E117" s="5" t="s">
        <v>101</v>
      </c>
      <c r="F117" s="6">
        <f>F118+F143+F150+F153+F174+F179+F182</f>
        <v>5356918</v>
      </c>
      <c r="G117" s="6">
        <f>G118+G143+G150+G153+G174+G179+G182</f>
        <v>5304054.960000001</v>
      </c>
      <c r="H117" s="6">
        <f>G117/F117*100</f>
        <v>99.0131818332855</v>
      </c>
    </row>
    <row r="118" spans="2:8" ht="16.5" customHeight="1">
      <c r="B118" s="7"/>
      <c r="C118" s="14" t="s">
        <v>102</v>
      </c>
      <c r="D118" s="14"/>
      <c r="E118" s="15" t="s">
        <v>103</v>
      </c>
      <c r="F118" s="16">
        <f>SUM(F119:F142)</f>
        <v>3150104</v>
      </c>
      <c r="G118" s="16">
        <f>SUM(G119:G142)</f>
        <v>3143757.95</v>
      </c>
      <c r="H118" s="53">
        <f t="shared" si="3"/>
        <v>99.79854474645917</v>
      </c>
    </row>
    <row r="119" spans="2:8" ht="30" customHeight="1">
      <c r="B119" s="7"/>
      <c r="C119" s="18"/>
      <c r="D119" s="14" t="s">
        <v>104</v>
      </c>
      <c r="E119" s="15" t="s">
        <v>105</v>
      </c>
      <c r="F119" s="17">
        <v>119319</v>
      </c>
      <c r="G119" s="17">
        <v>119282.59</v>
      </c>
      <c r="H119" s="53">
        <f t="shared" si="3"/>
        <v>99.96948516162556</v>
      </c>
    </row>
    <row r="120" spans="2:8" ht="22.5" customHeight="1">
      <c r="B120" s="7"/>
      <c r="C120" s="18"/>
      <c r="D120" s="14" t="s">
        <v>106</v>
      </c>
      <c r="E120" s="15" t="s">
        <v>107</v>
      </c>
      <c r="F120" s="17">
        <v>2850</v>
      </c>
      <c r="G120" s="17">
        <v>2850</v>
      </c>
      <c r="H120" s="53">
        <f t="shared" si="3"/>
        <v>100</v>
      </c>
    </row>
    <row r="121" spans="2:8" ht="24.75" customHeight="1">
      <c r="B121" s="7"/>
      <c r="C121" s="18"/>
      <c r="D121" s="14" t="s">
        <v>37</v>
      </c>
      <c r="E121" s="15" t="s">
        <v>38</v>
      </c>
      <c r="F121" s="17">
        <v>1411752</v>
      </c>
      <c r="G121" s="17">
        <v>1409759.82</v>
      </c>
      <c r="H121" s="53">
        <f t="shared" si="3"/>
        <v>99.85888597997382</v>
      </c>
    </row>
    <row r="122" spans="2:8" ht="22.5" customHeight="1">
      <c r="B122" s="7"/>
      <c r="C122" s="18"/>
      <c r="D122" s="14" t="s">
        <v>39</v>
      </c>
      <c r="E122" s="15" t="s">
        <v>40</v>
      </c>
      <c r="F122" s="17">
        <v>103688</v>
      </c>
      <c r="G122" s="17">
        <v>103686.63</v>
      </c>
      <c r="H122" s="53">
        <f t="shared" si="3"/>
        <v>99.99867872849318</v>
      </c>
    </row>
    <row r="123" spans="2:8" ht="25.5" customHeight="1">
      <c r="B123" s="7"/>
      <c r="C123" s="18"/>
      <c r="D123" s="14" t="s">
        <v>11</v>
      </c>
      <c r="E123" s="15" t="s">
        <v>12</v>
      </c>
      <c r="F123" s="17">
        <v>247263</v>
      </c>
      <c r="G123" s="17">
        <v>246700</v>
      </c>
      <c r="H123" s="53">
        <f t="shared" si="3"/>
        <v>99.77230721943842</v>
      </c>
    </row>
    <row r="124" spans="2:8" ht="25.5" customHeight="1">
      <c r="B124" s="7"/>
      <c r="C124" s="18"/>
      <c r="D124" s="14" t="s">
        <v>13</v>
      </c>
      <c r="E124" s="15" t="s">
        <v>14</v>
      </c>
      <c r="F124" s="17">
        <v>39388</v>
      </c>
      <c r="G124" s="17">
        <v>39091.2</v>
      </c>
      <c r="H124" s="53">
        <f t="shared" si="3"/>
        <v>99.24647100639788</v>
      </c>
    </row>
    <row r="125" spans="2:8" ht="24.75" customHeight="1">
      <c r="B125" s="7"/>
      <c r="C125" s="18"/>
      <c r="D125" s="14" t="s">
        <v>15</v>
      </c>
      <c r="E125" s="15" t="s">
        <v>16</v>
      </c>
      <c r="F125" s="17">
        <v>13950</v>
      </c>
      <c r="G125" s="17">
        <v>13934.88</v>
      </c>
      <c r="H125" s="53">
        <f t="shared" si="3"/>
        <v>99.8916129032258</v>
      </c>
    </row>
    <row r="126" spans="2:8" ht="24.75" customHeight="1">
      <c r="B126" s="7"/>
      <c r="C126" s="18"/>
      <c r="D126" s="14" t="s">
        <v>197</v>
      </c>
      <c r="E126" s="15" t="s">
        <v>16</v>
      </c>
      <c r="F126" s="17">
        <v>1000</v>
      </c>
      <c r="G126" s="17">
        <v>1000</v>
      </c>
      <c r="H126" s="53">
        <f t="shared" si="3"/>
        <v>100</v>
      </c>
    </row>
    <row r="127" spans="2:8" ht="26.25" customHeight="1">
      <c r="B127" s="7"/>
      <c r="C127" s="18"/>
      <c r="D127" s="14" t="s">
        <v>25</v>
      </c>
      <c r="E127" s="15" t="s">
        <v>26</v>
      </c>
      <c r="F127" s="17">
        <v>105046</v>
      </c>
      <c r="G127" s="17">
        <v>104965.45</v>
      </c>
      <c r="H127" s="53">
        <f t="shared" si="3"/>
        <v>99.92331930773184</v>
      </c>
    </row>
    <row r="128" spans="2:8" ht="27.75" customHeight="1">
      <c r="B128" s="7"/>
      <c r="C128" s="18"/>
      <c r="D128" s="14" t="s">
        <v>189</v>
      </c>
      <c r="E128" s="15" t="s">
        <v>26</v>
      </c>
      <c r="F128" s="17">
        <v>360</v>
      </c>
      <c r="G128" s="17">
        <v>359.85</v>
      </c>
      <c r="H128" s="53">
        <f t="shared" si="3"/>
        <v>99.95833333333334</v>
      </c>
    </row>
    <row r="129" spans="2:8" ht="30.75" customHeight="1">
      <c r="B129" s="7"/>
      <c r="C129" s="18"/>
      <c r="D129" s="14" t="s">
        <v>108</v>
      </c>
      <c r="E129" s="15" t="s">
        <v>109</v>
      </c>
      <c r="F129" s="17">
        <v>6460</v>
      </c>
      <c r="G129" s="17">
        <v>6433.69</v>
      </c>
      <c r="H129" s="53">
        <f t="shared" si="3"/>
        <v>99.59272445820433</v>
      </c>
    </row>
    <row r="130" spans="2:8" ht="25.5" customHeight="1">
      <c r="B130" s="7"/>
      <c r="C130" s="18"/>
      <c r="D130" s="14" t="s">
        <v>45</v>
      </c>
      <c r="E130" s="15" t="s">
        <v>46</v>
      </c>
      <c r="F130" s="17">
        <v>86900</v>
      </c>
      <c r="G130" s="17">
        <v>86053.79</v>
      </c>
      <c r="H130" s="53">
        <f t="shared" si="3"/>
        <v>99.02622554660529</v>
      </c>
    </row>
    <row r="131" spans="2:8" ht="27.75" customHeight="1">
      <c r="B131" s="7"/>
      <c r="C131" s="18"/>
      <c r="D131" s="14" t="s">
        <v>31</v>
      </c>
      <c r="E131" s="15" t="s">
        <v>32</v>
      </c>
      <c r="F131" s="17">
        <v>3660</v>
      </c>
      <c r="G131" s="17">
        <v>3660</v>
      </c>
      <c r="H131" s="53">
        <f t="shared" si="3"/>
        <v>100</v>
      </c>
    </row>
    <row r="132" spans="2:8" ht="25.5" customHeight="1">
      <c r="B132" s="7"/>
      <c r="C132" s="18"/>
      <c r="D132" s="14" t="s">
        <v>27</v>
      </c>
      <c r="E132" s="15" t="s">
        <v>28</v>
      </c>
      <c r="F132" s="17">
        <v>39017</v>
      </c>
      <c r="G132" s="17">
        <v>37153.74</v>
      </c>
      <c r="H132" s="53">
        <f t="shared" si="3"/>
        <v>95.2244918881513</v>
      </c>
    </row>
    <row r="133" spans="2:8" ht="25.5" customHeight="1">
      <c r="B133" s="7"/>
      <c r="C133" s="18"/>
      <c r="D133" s="14" t="s">
        <v>190</v>
      </c>
      <c r="E133" s="15" t="s">
        <v>28</v>
      </c>
      <c r="F133" s="17">
        <v>16133</v>
      </c>
      <c r="G133" s="17">
        <v>16132.5</v>
      </c>
      <c r="H133" s="53">
        <f t="shared" si="3"/>
        <v>99.99690076241244</v>
      </c>
    </row>
    <row r="134" spans="2:8" ht="26.25" customHeight="1">
      <c r="B134" s="7"/>
      <c r="C134" s="18"/>
      <c r="D134" s="14" t="s">
        <v>66</v>
      </c>
      <c r="E134" s="15" t="s">
        <v>67</v>
      </c>
      <c r="F134" s="17">
        <v>3050</v>
      </c>
      <c r="G134" s="17">
        <v>2901.14</v>
      </c>
      <c r="H134" s="53">
        <f t="shared" si="3"/>
        <v>95.11934426229509</v>
      </c>
    </row>
    <row r="135" spans="2:8" ht="34.5" customHeight="1">
      <c r="B135" s="7"/>
      <c r="C135" s="18"/>
      <c r="D135" s="14" t="s">
        <v>68</v>
      </c>
      <c r="E135" s="15" t="s">
        <v>69</v>
      </c>
      <c r="F135" s="17">
        <v>2000</v>
      </c>
      <c r="G135" s="17">
        <v>1701.9</v>
      </c>
      <c r="H135" s="53">
        <f t="shared" si="3"/>
        <v>85.09500000000001</v>
      </c>
    </row>
    <row r="136" spans="2:8" ht="36" customHeight="1">
      <c r="B136" s="7"/>
      <c r="C136" s="18"/>
      <c r="D136" s="14" t="s">
        <v>70</v>
      </c>
      <c r="E136" s="15" t="s">
        <v>71</v>
      </c>
      <c r="F136" s="17">
        <v>500</v>
      </c>
      <c r="G136" s="17">
        <v>342.97</v>
      </c>
      <c r="H136" s="53">
        <f t="shared" si="3"/>
        <v>68.59400000000001</v>
      </c>
    </row>
    <row r="137" spans="2:8" ht="26.25" customHeight="1">
      <c r="B137" s="7"/>
      <c r="C137" s="18"/>
      <c r="D137" s="14" t="s">
        <v>58</v>
      </c>
      <c r="E137" s="15" t="s">
        <v>59</v>
      </c>
      <c r="F137" s="17">
        <v>1110</v>
      </c>
      <c r="G137" s="17">
        <v>1105.66</v>
      </c>
      <c r="H137" s="53">
        <f t="shared" si="3"/>
        <v>99.60900900900901</v>
      </c>
    </row>
    <row r="138" spans="2:8" ht="26.25" customHeight="1">
      <c r="B138" s="7"/>
      <c r="C138" s="18"/>
      <c r="D138" s="14" t="s">
        <v>17</v>
      </c>
      <c r="E138" s="15" t="s">
        <v>18</v>
      </c>
      <c r="F138" s="17">
        <v>1737</v>
      </c>
      <c r="G138" s="17">
        <v>1737</v>
      </c>
      <c r="H138" s="53">
        <f t="shared" si="3"/>
        <v>100</v>
      </c>
    </row>
    <row r="139" spans="2:8" ht="30.75" customHeight="1">
      <c r="B139" s="7"/>
      <c r="C139" s="18"/>
      <c r="D139" s="14" t="s">
        <v>47</v>
      </c>
      <c r="E139" s="15" t="s">
        <v>48</v>
      </c>
      <c r="F139" s="17">
        <v>89274</v>
      </c>
      <c r="G139" s="17">
        <v>89274</v>
      </c>
      <c r="H139" s="53">
        <f t="shared" si="3"/>
        <v>100</v>
      </c>
    </row>
    <row r="140" spans="2:8" ht="48.75" customHeight="1">
      <c r="B140" s="7"/>
      <c r="C140" s="18"/>
      <c r="D140" s="14" t="s">
        <v>72</v>
      </c>
      <c r="E140" s="15" t="s">
        <v>73</v>
      </c>
      <c r="F140" s="17">
        <v>2000</v>
      </c>
      <c r="G140" s="17">
        <v>1988.05</v>
      </c>
      <c r="H140" s="53">
        <f t="shared" si="3"/>
        <v>99.40249999999999</v>
      </c>
    </row>
    <row r="141" spans="2:8" ht="29.25" customHeight="1">
      <c r="B141" s="7"/>
      <c r="C141" s="18"/>
      <c r="D141" s="14" t="s">
        <v>110</v>
      </c>
      <c r="E141" s="15" t="s">
        <v>111</v>
      </c>
      <c r="F141" s="17">
        <v>3647</v>
      </c>
      <c r="G141" s="17">
        <v>3646.12</v>
      </c>
      <c r="H141" s="53">
        <f t="shared" si="3"/>
        <v>99.97587057855772</v>
      </c>
    </row>
    <row r="142" spans="2:8" ht="29.25" customHeight="1">
      <c r="B142" s="7"/>
      <c r="C142" s="18"/>
      <c r="D142" s="14" t="s">
        <v>19</v>
      </c>
      <c r="E142" s="15" t="s">
        <v>20</v>
      </c>
      <c r="F142" s="17">
        <v>850000</v>
      </c>
      <c r="G142" s="17">
        <v>849996.97</v>
      </c>
      <c r="H142" s="53">
        <f t="shared" si="3"/>
        <v>99.99964352941177</v>
      </c>
    </row>
    <row r="143" spans="2:8" ht="30.75" customHeight="1">
      <c r="B143" s="7"/>
      <c r="C143" s="14" t="s">
        <v>112</v>
      </c>
      <c r="D143" s="14"/>
      <c r="E143" s="15" t="s">
        <v>113</v>
      </c>
      <c r="F143" s="16">
        <f>SUM(F144:F149)</f>
        <v>159731</v>
      </c>
      <c r="G143" s="16">
        <f>SUM(G144:G149)</f>
        <v>159694.13</v>
      </c>
      <c r="H143" s="53">
        <f t="shared" si="3"/>
        <v>99.97691744245012</v>
      </c>
    </row>
    <row r="144" spans="2:8" ht="29.25" customHeight="1">
      <c r="B144" s="7"/>
      <c r="C144" s="18"/>
      <c r="D144" s="14" t="s">
        <v>104</v>
      </c>
      <c r="E144" s="15" t="s">
        <v>105</v>
      </c>
      <c r="F144" s="17">
        <v>10008</v>
      </c>
      <c r="G144" s="17">
        <v>10007.37</v>
      </c>
      <c r="H144" s="53">
        <f t="shared" si="3"/>
        <v>99.99370503597123</v>
      </c>
    </row>
    <row r="145" spans="2:8" ht="26.25" customHeight="1">
      <c r="B145" s="7"/>
      <c r="C145" s="18"/>
      <c r="D145" s="14" t="s">
        <v>37</v>
      </c>
      <c r="E145" s="15" t="s">
        <v>38</v>
      </c>
      <c r="F145" s="17">
        <v>110988</v>
      </c>
      <c r="G145" s="17">
        <v>110972.25</v>
      </c>
      <c r="H145" s="53">
        <f t="shared" si="3"/>
        <v>99.98580927667857</v>
      </c>
    </row>
    <row r="146" spans="2:8" ht="25.5" customHeight="1">
      <c r="B146" s="7"/>
      <c r="C146" s="18"/>
      <c r="D146" s="14" t="s">
        <v>39</v>
      </c>
      <c r="E146" s="15" t="s">
        <v>40</v>
      </c>
      <c r="F146" s="17">
        <v>8067</v>
      </c>
      <c r="G146" s="17">
        <v>8063.13</v>
      </c>
      <c r="H146" s="53">
        <f t="shared" si="3"/>
        <v>99.95202677575307</v>
      </c>
    </row>
    <row r="147" spans="2:8" ht="23.25" customHeight="1">
      <c r="B147" s="7"/>
      <c r="C147" s="18"/>
      <c r="D147" s="14" t="s">
        <v>11</v>
      </c>
      <c r="E147" s="15" t="s">
        <v>12</v>
      </c>
      <c r="F147" s="17">
        <v>18645</v>
      </c>
      <c r="G147" s="17">
        <v>18638.15</v>
      </c>
      <c r="H147" s="53">
        <f t="shared" si="3"/>
        <v>99.9632609278627</v>
      </c>
    </row>
    <row r="148" spans="2:8" ht="25.5" customHeight="1">
      <c r="B148" s="7"/>
      <c r="C148" s="18"/>
      <c r="D148" s="14" t="s">
        <v>13</v>
      </c>
      <c r="E148" s="15" t="s">
        <v>14</v>
      </c>
      <c r="F148" s="17">
        <v>3010</v>
      </c>
      <c r="G148" s="17">
        <v>3000.23</v>
      </c>
      <c r="H148" s="53">
        <f t="shared" si="3"/>
        <v>99.67541528239204</v>
      </c>
    </row>
    <row r="149" spans="2:8" ht="33" customHeight="1">
      <c r="B149" s="7"/>
      <c r="C149" s="18"/>
      <c r="D149" s="14" t="s">
        <v>47</v>
      </c>
      <c r="E149" s="15" t="s">
        <v>48</v>
      </c>
      <c r="F149" s="17">
        <v>9013</v>
      </c>
      <c r="G149" s="17">
        <v>9013</v>
      </c>
      <c r="H149" s="53">
        <f t="shared" si="3"/>
        <v>100</v>
      </c>
    </row>
    <row r="150" spans="2:8" ht="29.25" customHeight="1">
      <c r="B150" s="7"/>
      <c r="C150" s="14" t="s">
        <v>114</v>
      </c>
      <c r="D150" s="14"/>
      <c r="E150" s="15" t="s">
        <v>115</v>
      </c>
      <c r="F150" s="16">
        <f>F151+F152</f>
        <v>398800</v>
      </c>
      <c r="G150" s="16">
        <f>G151+G152</f>
        <v>398687.6</v>
      </c>
      <c r="H150" s="53">
        <f t="shared" si="3"/>
        <v>99.97181544633901</v>
      </c>
    </row>
    <row r="151" spans="2:8" ht="31.5" customHeight="1">
      <c r="B151" s="7"/>
      <c r="C151" s="18"/>
      <c r="D151" s="14" t="s">
        <v>116</v>
      </c>
      <c r="E151" s="15" t="s">
        <v>117</v>
      </c>
      <c r="F151" s="17">
        <v>263800</v>
      </c>
      <c r="G151" s="17">
        <v>263800</v>
      </c>
      <c r="H151" s="53">
        <f t="shared" si="3"/>
        <v>100</v>
      </c>
    </row>
    <row r="152" spans="2:8" ht="31.5" customHeight="1">
      <c r="B152" s="7"/>
      <c r="C152" s="18"/>
      <c r="D152" s="14" t="s">
        <v>19</v>
      </c>
      <c r="E152" s="15" t="s">
        <v>20</v>
      </c>
      <c r="F152" s="17">
        <v>135000</v>
      </c>
      <c r="G152" s="17">
        <v>134887.6</v>
      </c>
      <c r="H152" s="53">
        <f t="shared" si="3"/>
        <v>99.91674074074075</v>
      </c>
    </row>
    <row r="153" spans="2:8" ht="29.25" customHeight="1">
      <c r="B153" s="7"/>
      <c r="C153" s="14" t="s">
        <v>118</v>
      </c>
      <c r="D153" s="14"/>
      <c r="E153" s="15" t="s">
        <v>119</v>
      </c>
      <c r="F153" s="16">
        <f>SUM(F154:F173)</f>
        <v>1239520</v>
      </c>
      <c r="G153" s="16">
        <f>SUM(G154:G173)</f>
        <v>1239050.51</v>
      </c>
      <c r="H153" s="53">
        <f t="shared" si="3"/>
        <v>99.96212324125467</v>
      </c>
    </row>
    <row r="154" spans="2:8" ht="34.5" customHeight="1">
      <c r="B154" s="7"/>
      <c r="C154" s="18"/>
      <c r="D154" s="14" t="s">
        <v>104</v>
      </c>
      <c r="E154" s="15" t="s">
        <v>105</v>
      </c>
      <c r="F154" s="17">
        <v>70150</v>
      </c>
      <c r="G154" s="16">
        <v>70050.79</v>
      </c>
      <c r="H154" s="53">
        <f aca="true" t="shared" si="4" ref="H154:H215">G154/F154*100</f>
        <v>99.85857448325018</v>
      </c>
    </row>
    <row r="155" spans="2:8" ht="26.25" customHeight="1">
      <c r="B155" s="7"/>
      <c r="C155" s="18"/>
      <c r="D155" s="14" t="s">
        <v>106</v>
      </c>
      <c r="E155" s="15" t="s">
        <v>107</v>
      </c>
      <c r="F155" s="16">
        <v>3040</v>
      </c>
      <c r="G155" s="16">
        <v>3040</v>
      </c>
      <c r="H155" s="53">
        <f t="shared" si="4"/>
        <v>100</v>
      </c>
    </row>
    <row r="156" spans="2:8" ht="27.75" customHeight="1">
      <c r="B156" s="7"/>
      <c r="C156" s="18"/>
      <c r="D156" s="14" t="s">
        <v>37</v>
      </c>
      <c r="E156" s="15" t="s">
        <v>38</v>
      </c>
      <c r="F156" s="17">
        <v>757444</v>
      </c>
      <c r="G156" s="17">
        <v>757377.98</v>
      </c>
      <c r="H156" s="53">
        <f t="shared" si="4"/>
        <v>99.99128384408617</v>
      </c>
    </row>
    <row r="157" spans="2:8" ht="25.5" customHeight="1">
      <c r="B157" s="7"/>
      <c r="C157" s="18"/>
      <c r="D157" s="14" t="s">
        <v>39</v>
      </c>
      <c r="E157" s="15" t="s">
        <v>40</v>
      </c>
      <c r="F157" s="17">
        <v>54974</v>
      </c>
      <c r="G157" s="17">
        <v>54973.75</v>
      </c>
      <c r="H157" s="53">
        <f t="shared" si="4"/>
        <v>99.9995452395678</v>
      </c>
    </row>
    <row r="158" spans="2:8" ht="23.25" customHeight="1">
      <c r="B158" s="7"/>
      <c r="C158" s="18"/>
      <c r="D158" s="14" t="s">
        <v>11</v>
      </c>
      <c r="E158" s="15" t="s">
        <v>12</v>
      </c>
      <c r="F158" s="17">
        <v>130128</v>
      </c>
      <c r="G158" s="17">
        <v>130055.83</v>
      </c>
      <c r="H158" s="53">
        <f t="shared" si="4"/>
        <v>99.94453922291898</v>
      </c>
    </row>
    <row r="159" spans="2:8" ht="24.75" customHeight="1">
      <c r="B159" s="7"/>
      <c r="C159" s="18"/>
      <c r="D159" s="14" t="s">
        <v>13</v>
      </c>
      <c r="E159" s="15" t="s">
        <v>14</v>
      </c>
      <c r="F159" s="17">
        <v>20948</v>
      </c>
      <c r="G159" s="17">
        <v>20941.76</v>
      </c>
      <c r="H159" s="53">
        <f t="shared" si="4"/>
        <v>99.97021195340842</v>
      </c>
    </row>
    <row r="160" spans="2:8" ht="24.75" customHeight="1">
      <c r="B160" s="7"/>
      <c r="C160" s="18"/>
      <c r="D160" s="14" t="s">
        <v>15</v>
      </c>
      <c r="E160" s="15" t="s">
        <v>16</v>
      </c>
      <c r="F160" s="17">
        <v>2200</v>
      </c>
      <c r="G160" s="17">
        <v>2180</v>
      </c>
      <c r="H160" s="53">
        <f t="shared" si="4"/>
        <v>99.0909090909091</v>
      </c>
    </row>
    <row r="161" spans="2:8" ht="28.5" customHeight="1">
      <c r="B161" s="7"/>
      <c r="C161" s="18"/>
      <c r="D161" s="14" t="s">
        <v>25</v>
      </c>
      <c r="E161" s="15" t="s">
        <v>26</v>
      </c>
      <c r="F161" s="17">
        <v>42500</v>
      </c>
      <c r="G161" s="17">
        <v>42491.06</v>
      </c>
      <c r="H161" s="53">
        <f t="shared" si="4"/>
        <v>99.97896470588235</v>
      </c>
    </row>
    <row r="162" spans="2:8" ht="35.25" customHeight="1">
      <c r="B162" s="7"/>
      <c r="C162" s="18"/>
      <c r="D162" s="14" t="s">
        <v>108</v>
      </c>
      <c r="E162" s="15" t="s">
        <v>109</v>
      </c>
      <c r="F162" s="17">
        <v>11010</v>
      </c>
      <c r="G162" s="17">
        <v>11005.37</v>
      </c>
      <c r="H162" s="53">
        <f t="shared" si="4"/>
        <v>99.95794732061762</v>
      </c>
    </row>
    <row r="163" spans="2:8" ht="30" customHeight="1">
      <c r="B163" s="7"/>
      <c r="C163" s="18"/>
      <c r="D163" s="14" t="s">
        <v>45</v>
      </c>
      <c r="E163" s="15" t="s">
        <v>46</v>
      </c>
      <c r="F163" s="17">
        <v>48800</v>
      </c>
      <c r="G163" s="17">
        <v>48721.31</v>
      </c>
      <c r="H163" s="53">
        <f t="shared" si="4"/>
        <v>99.83875</v>
      </c>
    </row>
    <row r="164" spans="2:8" ht="25.5" customHeight="1">
      <c r="B164" s="7"/>
      <c r="C164" s="18"/>
      <c r="D164" s="14" t="s">
        <v>31</v>
      </c>
      <c r="E164" s="15" t="s">
        <v>32</v>
      </c>
      <c r="F164" s="17">
        <v>11000</v>
      </c>
      <c r="G164" s="17">
        <v>11000</v>
      </c>
      <c r="H164" s="53">
        <f t="shared" si="4"/>
        <v>100</v>
      </c>
    </row>
    <row r="165" spans="2:8" ht="25.5" customHeight="1">
      <c r="B165" s="7"/>
      <c r="C165" s="18"/>
      <c r="D165" s="14" t="s">
        <v>27</v>
      </c>
      <c r="E165" s="15" t="s">
        <v>28</v>
      </c>
      <c r="F165" s="17">
        <v>24800</v>
      </c>
      <c r="G165" s="17">
        <v>24786.93</v>
      </c>
      <c r="H165" s="53">
        <f t="shared" si="4"/>
        <v>99.94729838709677</v>
      </c>
    </row>
    <row r="166" spans="2:8" ht="25.5" customHeight="1">
      <c r="B166" s="7"/>
      <c r="C166" s="18"/>
      <c r="D166" s="14" t="s">
        <v>66</v>
      </c>
      <c r="E166" s="15" t="s">
        <v>67</v>
      </c>
      <c r="F166" s="17">
        <v>3100</v>
      </c>
      <c r="G166" s="17">
        <v>3097.58</v>
      </c>
      <c r="H166" s="53">
        <f t="shared" si="4"/>
        <v>99.92193548387095</v>
      </c>
    </row>
    <row r="167" spans="2:8" ht="33.75" customHeight="1">
      <c r="B167" s="7"/>
      <c r="C167" s="18"/>
      <c r="D167" s="14" t="s">
        <v>68</v>
      </c>
      <c r="E167" s="15" t="s">
        <v>69</v>
      </c>
      <c r="F167" s="17">
        <v>50</v>
      </c>
      <c r="G167" s="17">
        <v>27.46</v>
      </c>
      <c r="H167" s="53">
        <f t="shared" si="4"/>
        <v>54.92</v>
      </c>
    </row>
    <row r="168" spans="2:8" ht="38.25" customHeight="1">
      <c r="B168" s="7"/>
      <c r="C168" s="18"/>
      <c r="D168" s="14" t="s">
        <v>70</v>
      </c>
      <c r="E168" s="15" t="s">
        <v>71</v>
      </c>
      <c r="F168" s="17">
        <v>150</v>
      </c>
      <c r="G168" s="17">
        <v>95.55</v>
      </c>
      <c r="H168" s="53">
        <f t="shared" si="4"/>
        <v>63.7</v>
      </c>
    </row>
    <row r="169" spans="2:8" ht="28.5" customHeight="1">
      <c r="B169" s="7"/>
      <c r="C169" s="18"/>
      <c r="D169" s="14" t="s">
        <v>58</v>
      </c>
      <c r="E169" s="15" t="s">
        <v>59</v>
      </c>
      <c r="F169" s="17">
        <v>510</v>
      </c>
      <c r="G169" s="17">
        <v>502.16</v>
      </c>
      <c r="H169" s="53">
        <f t="shared" si="4"/>
        <v>98.46274509803922</v>
      </c>
    </row>
    <row r="170" spans="2:8" ht="28.5" customHeight="1">
      <c r="B170" s="7"/>
      <c r="C170" s="18"/>
      <c r="D170" s="14" t="s">
        <v>17</v>
      </c>
      <c r="E170" s="15" t="s">
        <v>18</v>
      </c>
      <c r="F170" s="17">
        <v>1100</v>
      </c>
      <c r="G170" s="17">
        <v>1091</v>
      </c>
      <c r="H170" s="53">
        <f t="shared" si="4"/>
        <v>99.18181818181819</v>
      </c>
    </row>
    <row r="171" spans="2:8" ht="31.5" customHeight="1">
      <c r="B171" s="7"/>
      <c r="C171" s="18"/>
      <c r="D171" s="14" t="s">
        <v>47</v>
      </c>
      <c r="E171" s="15" t="s">
        <v>48</v>
      </c>
      <c r="F171" s="17">
        <v>52176</v>
      </c>
      <c r="G171" s="17">
        <v>52176</v>
      </c>
      <c r="H171" s="53">
        <f t="shared" si="4"/>
        <v>100</v>
      </c>
    </row>
    <row r="172" spans="2:8" ht="43.5" customHeight="1">
      <c r="B172" s="7"/>
      <c r="C172" s="18"/>
      <c r="D172" s="14" t="s">
        <v>72</v>
      </c>
      <c r="E172" s="15" t="s">
        <v>73</v>
      </c>
      <c r="F172" s="17">
        <v>2340</v>
      </c>
      <c r="G172" s="17">
        <v>2339.96</v>
      </c>
      <c r="H172" s="53">
        <f t="shared" si="4"/>
        <v>99.9982905982906</v>
      </c>
    </row>
    <row r="173" spans="2:8" ht="33" customHeight="1">
      <c r="B173" s="7"/>
      <c r="C173" s="18"/>
      <c r="D173" s="14" t="s">
        <v>110</v>
      </c>
      <c r="E173" s="15" t="s">
        <v>111</v>
      </c>
      <c r="F173" s="17">
        <v>3100</v>
      </c>
      <c r="G173" s="17">
        <v>3096.02</v>
      </c>
      <c r="H173" s="53">
        <f t="shared" si="4"/>
        <v>99.87161290322581</v>
      </c>
    </row>
    <row r="174" spans="2:8" ht="27.75" customHeight="1">
      <c r="B174" s="7"/>
      <c r="C174" s="14" t="s">
        <v>120</v>
      </c>
      <c r="D174" s="14"/>
      <c r="E174" s="15" t="s">
        <v>121</v>
      </c>
      <c r="F174" s="16">
        <f>SUM(F175:F178)</f>
        <v>146660</v>
      </c>
      <c r="G174" s="16">
        <f>SUM(G175:G178)</f>
        <v>144116.67</v>
      </c>
      <c r="H174" s="53">
        <f t="shared" si="4"/>
        <v>98.26583253784264</v>
      </c>
    </row>
    <row r="175" spans="2:8" ht="25.5" customHeight="1">
      <c r="B175" s="7"/>
      <c r="C175" s="18"/>
      <c r="D175" s="14" t="s">
        <v>11</v>
      </c>
      <c r="E175" s="15" t="s">
        <v>12</v>
      </c>
      <c r="F175" s="17">
        <v>1700</v>
      </c>
      <c r="G175" s="17">
        <v>1690.92</v>
      </c>
      <c r="H175" s="53">
        <f t="shared" si="4"/>
        <v>99.46588235294118</v>
      </c>
    </row>
    <row r="176" spans="2:8" ht="24.75" customHeight="1">
      <c r="B176" s="7"/>
      <c r="C176" s="18"/>
      <c r="D176" s="14" t="s">
        <v>13</v>
      </c>
      <c r="E176" s="15" t="s">
        <v>14</v>
      </c>
      <c r="F176" s="17">
        <v>240</v>
      </c>
      <c r="G176" s="17">
        <v>190.47</v>
      </c>
      <c r="H176" s="53">
        <f t="shared" si="4"/>
        <v>79.3625</v>
      </c>
    </row>
    <row r="177" spans="2:8" ht="26.25" customHeight="1">
      <c r="B177" s="7"/>
      <c r="C177" s="18"/>
      <c r="D177" s="14" t="s">
        <v>15</v>
      </c>
      <c r="E177" s="15" t="s">
        <v>16</v>
      </c>
      <c r="F177" s="17">
        <v>12000</v>
      </c>
      <c r="G177" s="17">
        <v>11197.9</v>
      </c>
      <c r="H177" s="53">
        <f t="shared" si="4"/>
        <v>93.31583333333333</v>
      </c>
    </row>
    <row r="178" spans="2:8" ht="25.5" customHeight="1">
      <c r="B178" s="7"/>
      <c r="C178" s="18"/>
      <c r="D178" s="14" t="s">
        <v>27</v>
      </c>
      <c r="E178" s="15" t="s">
        <v>28</v>
      </c>
      <c r="F178" s="17">
        <v>132720</v>
      </c>
      <c r="G178" s="17">
        <v>131037.38</v>
      </c>
      <c r="H178" s="53">
        <f t="shared" si="4"/>
        <v>98.73220313441833</v>
      </c>
    </row>
    <row r="179" spans="2:8" ht="28.5" customHeight="1">
      <c r="B179" s="7"/>
      <c r="C179" s="14" t="s">
        <v>122</v>
      </c>
      <c r="D179" s="14"/>
      <c r="E179" s="15" t="s">
        <v>123</v>
      </c>
      <c r="F179" s="16">
        <f>SUM(F180:F181)</f>
        <v>17055</v>
      </c>
      <c r="G179" s="16">
        <f>SUM(G180:G181)</f>
        <v>16997.15</v>
      </c>
      <c r="H179" s="53">
        <f t="shared" si="4"/>
        <v>99.66080328349459</v>
      </c>
    </row>
    <row r="180" spans="2:8" ht="26.25" customHeight="1">
      <c r="B180" s="7"/>
      <c r="C180" s="18"/>
      <c r="D180" s="14" t="s">
        <v>27</v>
      </c>
      <c r="E180" s="15" t="s">
        <v>28</v>
      </c>
      <c r="F180" s="17">
        <v>14145</v>
      </c>
      <c r="G180" s="17">
        <v>14118</v>
      </c>
      <c r="H180" s="53">
        <f t="shared" si="4"/>
        <v>99.80911983032874</v>
      </c>
    </row>
    <row r="181" spans="2:8" ht="27.75" customHeight="1">
      <c r="B181" s="7"/>
      <c r="C181" s="18"/>
      <c r="D181" s="14" t="s">
        <v>58</v>
      </c>
      <c r="E181" s="15" t="s">
        <v>59</v>
      </c>
      <c r="F181" s="17">
        <v>2910</v>
      </c>
      <c r="G181" s="17">
        <v>2879.15</v>
      </c>
      <c r="H181" s="53">
        <f t="shared" si="4"/>
        <v>98.93986254295532</v>
      </c>
    </row>
    <row r="182" spans="2:8" ht="34.5" customHeight="1">
      <c r="B182" s="7"/>
      <c r="C182" s="14" t="s">
        <v>124</v>
      </c>
      <c r="D182" s="14"/>
      <c r="E182" s="15" t="s">
        <v>10</v>
      </c>
      <c r="F182" s="16">
        <f>SUM(F183:F191)</f>
        <v>245048</v>
      </c>
      <c r="G182" s="16">
        <f>SUM(G183:G191)</f>
        <v>201750.94999999995</v>
      </c>
      <c r="H182" s="53">
        <f t="shared" si="4"/>
        <v>82.33119633704416</v>
      </c>
    </row>
    <row r="183" spans="2:8" ht="32.25" customHeight="1">
      <c r="B183" s="7"/>
      <c r="C183" s="18"/>
      <c r="D183" s="14" t="s">
        <v>37</v>
      </c>
      <c r="E183" s="15" t="s">
        <v>38</v>
      </c>
      <c r="F183" s="17">
        <v>103810</v>
      </c>
      <c r="G183" s="17">
        <v>103729.34</v>
      </c>
      <c r="H183" s="53">
        <f t="shared" si="4"/>
        <v>99.92230035642038</v>
      </c>
    </row>
    <row r="184" spans="2:8" ht="36" customHeight="1">
      <c r="B184" s="7"/>
      <c r="C184" s="18"/>
      <c r="D184" s="14" t="s">
        <v>39</v>
      </c>
      <c r="E184" s="15" t="s">
        <v>40</v>
      </c>
      <c r="F184" s="17">
        <v>6861</v>
      </c>
      <c r="G184" s="17">
        <v>6860.51</v>
      </c>
      <c r="H184" s="53">
        <f t="shared" si="4"/>
        <v>99.99285818393821</v>
      </c>
    </row>
    <row r="185" spans="2:8" ht="33" customHeight="1">
      <c r="B185" s="7"/>
      <c r="C185" s="18"/>
      <c r="D185" s="14" t="s">
        <v>11</v>
      </c>
      <c r="E185" s="15" t="s">
        <v>12</v>
      </c>
      <c r="F185" s="17">
        <v>15766</v>
      </c>
      <c r="G185" s="17">
        <v>15731.89</v>
      </c>
      <c r="H185" s="53">
        <f t="shared" si="4"/>
        <v>99.78364835722441</v>
      </c>
    </row>
    <row r="186" spans="2:8" ht="30.75" customHeight="1">
      <c r="B186" s="7"/>
      <c r="C186" s="18"/>
      <c r="D186" s="14" t="s">
        <v>13</v>
      </c>
      <c r="E186" s="15" t="s">
        <v>14</v>
      </c>
      <c r="F186" s="17">
        <v>2557</v>
      </c>
      <c r="G186" s="17">
        <v>2552.54</v>
      </c>
      <c r="H186" s="53">
        <f t="shared" si="4"/>
        <v>99.82557684786859</v>
      </c>
    </row>
    <row r="187" spans="2:8" ht="32.25" customHeight="1">
      <c r="B187" s="7"/>
      <c r="C187" s="18"/>
      <c r="D187" s="14" t="s">
        <v>43</v>
      </c>
      <c r="E187" s="15" t="s">
        <v>44</v>
      </c>
      <c r="F187" s="17">
        <v>1740</v>
      </c>
      <c r="G187" s="17">
        <v>1515.03</v>
      </c>
      <c r="H187" s="53">
        <f t="shared" si="4"/>
        <v>87.07068965517242</v>
      </c>
    </row>
    <row r="188" spans="2:8" ht="36.75" customHeight="1">
      <c r="B188" s="7"/>
      <c r="C188" s="18"/>
      <c r="D188" s="14" t="s">
        <v>25</v>
      </c>
      <c r="E188" s="15" t="s">
        <v>26</v>
      </c>
      <c r="F188" s="17">
        <v>1806</v>
      </c>
      <c r="G188" s="17">
        <v>1449.51</v>
      </c>
      <c r="H188" s="53">
        <f t="shared" si="4"/>
        <v>80.26079734219269</v>
      </c>
    </row>
    <row r="189" spans="2:8" ht="29.25" customHeight="1">
      <c r="B189" s="7"/>
      <c r="C189" s="18"/>
      <c r="D189" s="14" t="s">
        <v>27</v>
      </c>
      <c r="E189" s="15" t="s">
        <v>28</v>
      </c>
      <c r="F189" s="17">
        <v>83218</v>
      </c>
      <c r="G189" s="17">
        <v>40627.64</v>
      </c>
      <c r="H189" s="53">
        <f t="shared" si="4"/>
        <v>48.820735898483505</v>
      </c>
    </row>
    <row r="190" spans="2:8" ht="32.25" customHeight="1">
      <c r="B190" s="7"/>
      <c r="C190" s="18"/>
      <c r="D190" s="14" t="s">
        <v>58</v>
      </c>
      <c r="E190" s="15" t="s">
        <v>59</v>
      </c>
      <c r="F190" s="17">
        <v>170</v>
      </c>
      <c r="G190" s="17">
        <v>164.49</v>
      </c>
      <c r="H190" s="53">
        <f t="shared" si="4"/>
        <v>96.75882352941177</v>
      </c>
    </row>
    <row r="191" spans="2:8" ht="31.5" customHeight="1">
      <c r="B191" s="7"/>
      <c r="C191" s="18"/>
      <c r="D191" s="14" t="s">
        <v>47</v>
      </c>
      <c r="E191" s="15" t="s">
        <v>48</v>
      </c>
      <c r="F191" s="17">
        <v>29120</v>
      </c>
      <c r="G191" s="17">
        <v>29120</v>
      </c>
      <c r="H191" s="53">
        <f t="shared" si="4"/>
        <v>100</v>
      </c>
    </row>
    <row r="192" spans="2:8" ht="32.25" customHeight="1">
      <c r="B192" s="4" t="s">
        <v>125</v>
      </c>
      <c r="C192" s="4"/>
      <c r="D192" s="4"/>
      <c r="E192" s="5" t="s">
        <v>126</v>
      </c>
      <c r="F192" s="6">
        <f>F193+F195+F200</f>
        <v>76500</v>
      </c>
      <c r="G192" s="6">
        <f>G193+G195+G200</f>
        <v>75927.83000000002</v>
      </c>
      <c r="H192" s="6">
        <f>G192/F192*100</f>
        <v>99.25206535947714</v>
      </c>
    </row>
    <row r="193" spans="2:8" ht="27.75" customHeight="1">
      <c r="B193" s="7"/>
      <c r="C193" s="14" t="s">
        <v>218</v>
      </c>
      <c r="D193" s="14"/>
      <c r="E193" s="15" t="s">
        <v>219</v>
      </c>
      <c r="F193" s="16">
        <f>F194</f>
        <v>6000</v>
      </c>
      <c r="G193" s="16">
        <f>G194</f>
        <v>6000</v>
      </c>
      <c r="H193" s="53">
        <f t="shared" si="4"/>
        <v>100</v>
      </c>
    </row>
    <row r="194" spans="2:8" ht="59.25" customHeight="1">
      <c r="B194" s="7"/>
      <c r="C194" s="14"/>
      <c r="D194" s="14" t="s">
        <v>220</v>
      </c>
      <c r="E194" s="15" t="s">
        <v>221</v>
      </c>
      <c r="F194" s="16">
        <v>6000</v>
      </c>
      <c r="G194" s="16">
        <v>6000</v>
      </c>
      <c r="H194" s="53">
        <f t="shared" si="4"/>
        <v>100</v>
      </c>
    </row>
    <row r="195" spans="2:8" ht="30.75" customHeight="1">
      <c r="B195" s="7"/>
      <c r="C195" s="14" t="s">
        <v>127</v>
      </c>
      <c r="D195" s="14"/>
      <c r="E195" s="15" t="s">
        <v>128</v>
      </c>
      <c r="F195" s="16">
        <f>SUM(F196:F199)</f>
        <v>2720</v>
      </c>
      <c r="G195" s="16">
        <f>SUM(G196:G199)</f>
        <v>2610.44</v>
      </c>
      <c r="H195" s="53">
        <f t="shared" si="4"/>
        <v>95.97205882352941</v>
      </c>
    </row>
    <row r="196" spans="2:8" ht="32.25" customHeight="1">
      <c r="B196" s="7"/>
      <c r="C196" s="18"/>
      <c r="D196" s="14" t="s">
        <v>11</v>
      </c>
      <c r="E196" s="15" t="s">
        <v>12</v>
      </c>
      <c r="F196" s="17">
        <v>51</v>
      </c>
      <c r="G196" s="17">
        <v>0</v>
      </c>
      <c r="H196" s="53">
        <f t="shared" si="4"/>
        <v>0</v>
      </c>
    </row>
    <row r="197" spans="2:8" ht="26.25" customHeight="1">
      <c r="B197" s="7"/>
      <c r="C197" s="18"/>
      <c r="D197" s="14" t="s">
        <v>13</v>
      </c>
      <c r="E197" s="15" t="s">
        <v>14</v>
      </c>
      <c r="F197" s="17">
        <v>42</v>
      </c>
      <c r="G197" s="17">
        <v>0</v>
      </c>
      <c r="H197" s="53">
        <f t="shared" si="4"/>
        <v>0</v>
      </c>
    </row>
    <row r="198" spans="2:8" ht="27.75" customHeight="1">
      <c r="B198" s="7"/>
      <c r="C198" s="18"/>
      <c r="D198" s="14" t="s">
        <v>25</v>
      </c>
      <c r="E198" s="15" t="s">
        <v>26</v>
      </c>
      <c r="F198" s="17">
        <v>2577</v>
      </c>
      <c r="G198" s="17">
        <v>2570.44</v>
      </c>
      <c r="H198" s="53">
        <f t="shared" si="4"/>
        <v>99.7454404346139</v>
      </c>
    </row>
    <row r="199" spans="2:8" ht="26.25" customHeight="1">
      <c r="B199" s="7"/>
      <c r="C199" s="18"/>
      <c r="D199" s="14" t="s">
        <v>27</v>
      </c>
      <c r="E199" s="15" t="s">
        <v>28</v>
      </c>
      <c r="F199" s="17">
        <v>50</v>
      </c>
      <c r="G199" s="17">
        <v>40</v>
      </c>
      <c r="H199" s="53">
        <f t="shared" si="4"/>
        <v>80</v>
      </c>
    </row>
    <row r="200" spans="2:8" ht="30.75" customHeight="1">
      <c r="B200" s="7"/>
      <c r="C200" s="14" t="s">
        <v>129</v>
      </c>
      <c r="D200" s="14"/>
      <c r="E200" s="15" t="s">
        <v>130</v>
      </c>
      <c r="F200" s="16">
        <f>SUM(F201:F212)</f>
        <v>67780</v>
      </c>
      <c r="G200" s="16">
        <f>SUM(G201:G212)</f>
        <v>67317.39000000001</v>
      </c>
      <c r="H200" s="53">
        <f t="shared" si="4"/>
        <v>99.3174830333432</v>
      </c>
    </row>
    <row r="201" spans="2:8" ht="28.5" customHeight="1">
      <c r="B201" s="7"/>
      <c r="C201" s="18"/>
      <c r="D201" s="14" t="s">
        <v>131</v>
      </c>
      <c r="E201" s="15" t="s">
        <v>132</v>
      </c>
      <c r="F201" s="17">
        <v>9000</v>
      </c>
      <c r="G201" s="17">
        <v>9000</v>
      </c>
      <c r="H201" s="53">
        <f t="shared" si="4"/>
        <v>100</v>
      </c>
    </row>
    <row r="202" spans="2:8" ht="24.75" customHeight="1">
      <c r="B202" s="7"/>
      <c r="C202" s="18"/>
      <c r="D202" s="14" t="s">
        <v>37</v>
      </c>
      <c r="E202" s="15" t="s">
        <v>38</v>
      </c>
      <c r="F202" s="17">
        <v>22056</v>
      </c>
      <c r="G202" s="17">
        <v>22043.76</v>
      </c>
      <c r="H202" s="53">
        <f t="shared" si="4"/>
        <v>99.94450489662677</v>
      </c>
    </row>
    <row r="203" spans="2:8" ht="26.25" customHeight="1">
      <c r="B203" s="7"/>
      <c r="C203" s="18"/>
      <c r="D203" s="14" t="s">
        <v>39</v>
      </c>
      <c r="E203" s="15" t="s">
        <v>40</v>
      </c>
      <c r="F203" s="17">
        <v>1318</v>
      </c>
      <c r="G203" s="17">
        <v>1317.19</v>
      </c>
      <c r="H203" s="53">
        <f t="shared" si="4"/>
        <v>99.93854324734447</v>
      </c>
    </row>
    <row r="204" spans="2:8" ht="25.5" customHeight="1">
      <c r="B204" s="7"/>
      <c r="C204" s="18"/>
      <c r="D204" s="14" t="s">
        <v>11</v>
      </c>
      <c r="E204" s="15" t="s">
        <v>12</v>
      </c>
      <c r="F204" s="17">
        <v>3232</v>
      </c>
      <c r="G204" s="17">
        <v>3190.41</v>
      </c>
      <c r="H204" s="53">
        <f t="shared" si="4"/>
        <v>98.7131806930693</v>
      </c>
    </row>
    <row r="205" spans="2:8" ht="29.25" customHeight="1">
      <c r="B205" s="7"/>
      <c r="C205" s="18"/>
      <c r="D205" s="14" t="s">
        <v>13</v>
      </c>
      <c r="E205" s="15" t="s">
        <v>14</v>
      </c>
      <c r="F205" s="17">
        <v>518</v>
      </c>
      <c r="G205" s="17">
        <v>504.18</v>
      </c>
      <c r="H205" s="53">
        <f t="shared" si="4"/>
        <v>97.33204633204633</v>
      </c>
    </row>
    <row r="206" spans="2:8" ht="30" customHeight="1">
      <c r="B206" s="7"/>
      <c r="C206" s="18"/>
      <c r="D206" s="14" t="s">
        <v>43</v>
      </c>
      <c r="E206" s="15" t="s">
        <v>44</v>
      </c>
      <c r="F206" s="17">
        <v>324</v>
      </c>
      <c r="G206" s="17">
        <v>252.51</v>
      </c>
      <c r="H206" s="53">
        <f t="shared" si="4"/>
        <v>77.93518518518519</v>
      </c>
    </row>
    <row r="207" spans="2:8" ht="26.25" customHeight="1">
      <c r="B207" s="7"/>
      <c r="C207" s="18"/>
      <c r="D207" s="14" t="s">
        <v>15</v>
      </c>
      <c r="E207" s="15" t="s">
        <v>16</v>
      </c>
      <c r="F207" s="17">
        <v>6620</v>
      </c>
      <c r="G207" s="17">
        <v>6615</v>
      </c>
      <c r="H207" s="53">
        <f t="shared" si="4"/>
        <v>99.92447129909365</v>
      </c>
    </row>
    <row r="208" spans="2:8" ht="25.5" customHeight="1">
      <c r="B208" s="7"/>
      <c r="C208" s="18"/>
      <c r="D208" s="14" t="s">
        <v>25</v>
      </c>
      <c r="E208" s="15" t="s">
        <v>26</v>
      </c>
      <c r="F208" s="17">
        <v>4476</v>
      </c>
      <c r="G208" s="17">
        <v>4471.74</v>
      </c>
      <c r="H208" s="53">
        <f t="shared" si="4"/>
        <v>99.90482573726541</v>
      </c>
    </row>
    <row r="209" spans="2:8" ht="23.25" customHeight="1">
      <c r="B209" s="7"/>
      <c r="C209" s="18"/>
      <c r="D209" s="14" t="s">
        <v>45</v>
      </c>
      <c r="E209" s="15" t="s">
        <v>46</v>
      </c>
      <c r="F209" s="17">
        <v>600</v>
      </c>
      <c r="G209" s="17">
        <v>400</v>
      </c>
      <c r="H209" s="53">
        <f t="shared" si="4"/>
        <v>66.66666666666666</v>
      </c>
    </row>
    <row r="210" spans="2:8" ht="29.25" customHeight="1">
      <c r="B210" s="7"/>
      <c r="C210" s="18"/>
      <c r="D210" s="14" t="s">
        <v>27</v>
      </c>
      <c r="E210" s="15" t="s">
        <v>28</v>
      </c>
      <c r="F210" s="17">
        <v>19053</v>
      </c>
      <c r="G210" s="17">
        <v>18945.5</v>
      </c>
      <c r="H210" s="53">
        <f t="shared" si="4"/>
        <v>99.43578439090956</v>
      </c>
    </row>
    <row r="211" spans="2:8" ht="28.5" customHeight="1">
      <c r="B211" s="7"/>
      <c r="C211" s="18"/>
      <c r="D211" s="14" t="s">
        <v>58</v>
      </c>
      <c r="E211" s="15" t="s">
        <v>59</v>
      </c>
      <c r="F211" s="17">
        <v>130</v>
      </c>
      <c r="G211" s="17">
        <v>124.1</v>
      </c>
      <c r="H211" s="53">
        <f t="shared" si="4"/>
        <v>95.46153846153845</v>
      </c>
    </row>
    <row r="212" spans="2:8" ht="30.75" customHeight="1">
      <c r="B212" s="7"/>
      <c r="C212" s="18"/>
      <c r="D212" s="14" t="s">
        <v>47</v>
      </c>
      <c r="E212" s="15" t="s">
        <v>48</v>
      </c>
      <c r="F212" s="17">
        <v>453</v>
      </c>
      <c r="G212" s="17">
        <v>453</v>
      </c>
      <c r="H212" s="53">
        <f t="shared" si="4"/>
        <v>100</v>
      </c>
    </row>
    <row r="213" spans="2:8" ht="36.75" customHeight="1">
      <c r="B213" s="4" t="s">
        <v>133</v>
      </c>
      <c r="C213" s="4"/>
      <c r="D213" s="4"/>
      <c r="E213" s="5" t="s">
        <v>134</v>
      </c>
      <c r="F213" s="6">
        <f>F214+F232+F234+F236+F238+F259+F263+F265</f>
        <v>2492426</v>
      </c>
      <c r="G213" s="6">
        <f>G214+G232+G234+G236+G238+G259+G263+G265</f>
        <v>2435642.48</v>
      </c>
      <c r="H213" s="6">
        <f>G213/F213*100</f>
        <v>97.72175703511358</v>
      </c>
    </row>
    <row r="214" spans="2:8" ht="63" customHeight="1">
      <c r="B214" s="7"/>
      <c r="C214" s="14" t="s">
        <v>137</v>
      </c>
      <c r="D214" s="14"/>
      <c r="E214" s="15" t="s">
        <v>138</v>
      </c>
      <c r="F214" s="16">
        <f>SUM(F215:F231)</f>
        <v>1725500</v>
      </c>
      <c r="G214" s="16">
        <f>SUM(G215:G231)</f>
        <v>1692295.48</v>
      </c>
      <c r="H214" s="53">
        <f t="shared" si="4"/>
        <v>98.0756580701246</v>
      </c>
    </row>
    <row r="215" spans="2:8" ht="24.75" customHeight="1">
      <c r="B215" s="7"/>
      <c r="C215" s="18"/>
      <c r="D215" s="14" t="s">
        <v>135</v>
      </c>
      <c r="E215" s="15" t="s">
        <v>136</v>
      </c>
      <c r="F215" s="16">
        <v>1651530</v>
      </c>
      <c r="G215" s="16">
        <v>1622170</v>
      </c>
      <c r="H215" s="53">
        <f t="shared" si="4"/>
        <v>98.22225451550986</v>
      </c>
    </row>
    <row r="216" spans="2:8" ht="24.75" customHeight="1">
      <c r="B216" s="7"/>
      <c r="C216" s="18"/>
      <c r="D216" s="14" t="s">
        <v>37</v>
      </c>
      <c r="E216" s="15" t="s">
        <v>38</v>
      </c>
      <c r="F216" s="16">
        <v>33900</v>
      </c>
      <c r="G216" s="16">
        <v>33399.66</v>
      </c>
      <c r="H216" s="53">
        <f aca="true" t="shared" si="5" ref="H216:H296">G216/F216*100</f>
        <v>98.52407079646018</v>
      </c>
    </row>
    <row r="217" spans="2:8" ht="25.5" customHeight="1">
      <c r="B217" s="7"/>
      <c r="C217" s="18"/>
      <c r="D217" s="14" t="s">
        <v>39</v>
      </c>
      <c r="E217" s="15" t="s">
        <v>40</v>
      </c>
      <c r="F217" s="16">
        <v>2332</v>
      </c>
      <c r="G217" s="16">
        <v>2331.5</v>
      </c>
      <c r="H217" s="53">
        <f t="shared" si="5"/>
        <v>99.97855917667239</v>
      </c>
    </row>
    <row r="218" spans="2:8" ht="25.5" customHeight="1">
      <c r="B218" s="7"/>
      <c r="C218" s="18"/>
      <c r="D218" s="14" t="s">
        <v>11</v>
      </c>
      <c r="E218" s="15" t="s">
        <v>12</v>
      </c>
      <c r="F218" s="16">
        <v>13048</v>
      </c>
      <c r="G218" s="16">
        <v>12024.32</v>
      </c>
      <c r="H218" s="53">
        <f t="shared" si="5"/>
        <v>92.15450643776823</v>
      </c>
    </row>
    <row r="219" spans="2:8" ht="24.75" customHeight="1">
      <c r="B219" s="7"/>
      <c r="C219" s="18"/>
      <c r="D219" s="14" t="s">
        <v>13</v>
      </c>
      <c r="E219" s="15" t="s">
        <v>14</v>
      </c>
      <c r="F219" s="16">
        <v>974</v>
      </c>
      <c r="G219" s="16">
        <v>973.95</v>
      </c>
      <c r="H219" s="53">
        <f t="shared" si="5"/>
        <v>99.99486652977413</v>
      </c>
    </row>
    <row r="220" spans="2:8" ht="30" customHeight="1">
      <c r="B220" s="7"/>
      <c r="C220" s="18"/>
      <c r="D220" s="14" t="s">
        <v>15</v>
      </c>
      <c r="E220" s="15" t="s">
        <v>16</v>
      </c>
      <c r="F220" s="16">
        <v>6060</v>
      </c>
      <c r="G220" s="16">
        <v>6060</v>
      </c>
      <c r="H220" s="53">
        <f t="shared" si="5"/>
        <v>100</v>
      </c>
    </row>
    <row r="221" spans="2:8" ht="31.5" customHeight="1">
      <c r="B221" s="7"/>
      <c r="C221" s="18"/>
      <c r="D221" s="14" t="s">
        <v>25</v>
      </c>
      <c r="E221" s="15" t="s">
        <v>26</v>
      </c>
      <c r="F221" s="16">
        <v>3985</v>
      </c>
      <c r="G221" s="16">
        <v>3126.1</v>
      </c>
      <c r="H221" s="53">
        <f t="shared" si="5"/>
        <v>78.44667503136763</v>
      </c>
    </row>
    <row r="222" spans="2:8" ht="32.25" customHeight="1">
      <c r="B222" s="7"/>
      <c r="C222" s="18"/>
      <c r="D222" s="14" t="s">
        <v>45</v>
      </c>
      <c r="E222" s="15" t="s">
        <v>46</v>
      </c>
      <c r="F222" s="16">
        <v>1000</v>
      </c>
      <c r="G222" s="16">
        <v>993.45</v>
      </c>
      <c r="H222" s="53">
        <f t="shared" si="5"/>
        <v>99.345</v>
      </c>
    </row>
    <row r="223" spans="2:8" ht="35.25" customHeight="1">
      <c r="B223" s="7"/>
      <c r="C223" s="18"/>
      <c r="D223" s="14" t="s">
        <v>27</v>
      </c>
      <c r="E223" s="15" t="s">
        <v>28</v>
      </c>
      <c r="F223" s="16">
        <v>2470</v>
      </c>
      <c r="G223" s="16">
        <v>2470</v>
      </c>
      <c r="H223" s="53">
        <f t="shared" si="5"/>
        <v>100</v>
      </c>
    </row>
    <row r="224" spans="2:8" ht="39.75" customHeight="1">
      <c r="B224" s="7"/>
      <c r="C224" s="18"/>
      <c r="D224" s="14" t="s">
        <v>70</v>
      </c>
      <c r="E224" s="15" t="s">
        <v>71</v>
      </c>
      <c r="F224" s="16">
        <v>1000</v>
      </c>
      <c r="G224" s="16">
        <v>684.15</v>
      </c>
      <c r="H224" s="53">
        <f t="shared" si="5"/>
        <v>68.41499999999999</v>
      </c>
    </row>
    <row r="225" spans="2:8" ht="33" customHeight="1">
      <c r="B225" s="7"/>
      <c r="C225" s="18"/>
      <c r="D225" s="14" t="s">
        <v>199</v>
      </c>
      <c r="E225" s="15" t="s">
        <v>200</v>
      </c>
      <c r="F225" s="16">
        <v>800</v>
      </c>
      <c r="G225" s="16">
        <v>241.05</v>
      </c>
      <c r="H225" s="53">
        <f t="shared" si="5"/>
        <v>30.131250000000005</v>
      </c>
    </row>
    <row r="226" spans="2:8" ht="26.25" customHeight="1">
      <c r="B226" s="7"/>
      <c r="C226" s="18"/>
      <c r="D226" s="14" t="s">
        <v>58</v>
      </c>
      <c r="E226" s="15" t="s">
        <v>59</v>
      </c>
      <c r="F226" s="16">
        <v>88</v>
      </c>
      <c r="G226" s="16">
        <v>0</v>
      </c>
      <c r="H226" s="53">
        <f t="shared" si="5"/>
        <v>0</v>
      </c>
    </row>
    <row r="227" spans="2:8" ht="25.5" customHeight="1">
      <c r="B227" s="7"/>
      <c r="C227" s="18"/>
      <c r="D227" s="14" t="s">
        <v>17</v>
      </c>
      <c r="E227" s="15" t="s">
        <v>18</v>
      </c>
      <c r="F227" s="16">
        <v>250</v>
      </c>
      <c r="G227" s="16">
        <v>250</v>
      </c>
      <c r="H227" s="53">
        <f t="shared" si="5"/>
        <v>100</v>
      </c>
    </row>
    <row r="228" spans="2:8" ht="32.25" customHeight="1">
      <c r="B228" s="7"/>
      <c r="C228" s="18"/>
      <c r="D228" s="14" t="s">
        <v>47</v>
      </c>
      <c r="E228" s="15" t="s">
        <v>48</v>
      </c>
      <c r="F228" s="16">
        <v>1133</v>
      </c>
      <c r="G228" s="16">
        <v>1133</v>
      </c>
      <c r="H228" s="53">
        <f t="shared" si="5"/>
        <v>100</v>
      </c>
    </row>
    <row r="229" spans="2:8" ht="32.25" customHeight="1">
      <c r="B229" s="7"/>
      <c r="C229" s="18"/>
      <c r="D229" s="14" t="s">
        <v>72</v>
      </c>
      <c r="E229" s="15" t="s">
        <v>73</v>
      </c>
      <c r="F229" s="16">
        <v>240</v>
      </c>
      <c r="G229" s="16"/>
      <c r="H229" s="53"/>
    </row>
    <row r="230" spans="2:8" ht="32.25" customHeight="1">
      <c r="B230" s="7"/>
      <c r="C230" s="18"/>
      <c r="D230" s="14" t="s">
        <v>110</v>
      </c>
      <c r="E230" s="15" t="s">
        <v>111</v>
      </c>
      <c r="F230" s="16">
        <v>1690</v>
      </c>
      <c r="G230" s="16">
        <v>1438.3</v>
      </c>
      <c r="H230" s="53">
        <f t="shared" si="5"/>
        <v>85.10650887573964</v>
      </c>
    </row>
    <row r="231" spans="2:8" ht="32.25" customHeight="1">
      <c r="B231" s="7"/>
      <c r="C231" s="18"/>
      <c r="D231" s="14" t="s">
        <v>216</v>
      </c>
      <c r="E231" s="15" t="s">
        <v>217</v>
      </c>
      <c r="F231" s="16">
        <v>5000</v>
      </c>
      <c r="G231" s="16">
        <v>5000</v>
      </c>
      <c r="H231" s="53">
        <f t="shared" si="5"/>
        <v>100</v>
      </c>
    </row>
    <row r="232" spans="2:8" ht="82.5" customHeight="1">
      <c r="B232" s="7"/>
      <c r="C232" s="14" t="s">
        <v>139</v>
      </c>
      <c r="D232" s="14"/>
      <c r="E232" s="15" t="s">
        <v>203</v>
      </c>
      <c r="F232" s="16">
        <f>F233</f>
        <v>12020</v>
      </c>
      <c r="G232" s="16">
        <f>G233</f>
        <v>11394.73</v>
      </c>
      <c r="H232" s="53">
        <f t="shared" si="5"/>
        <v>94.79808652246255</v>
      </c>
    </row>
    <row r="233" spans="2:8" ht="35.25" customHeight="1">
      <c r="B233" s="7"/>
      <c r="C233" s="18"/>
      <c r="D233" s="14" t="s">
        <v>140</v>
      </c>
      <c r="E233" s="15" t="s">
        <v>141</v>
      </c>
      <c r="F233" s="17">
        <v>12020</v>
      </c>
      <c r="G233" s="17">
        <v>11394.73</v>
      </c>
      <c r="H233" s="53">
        <f t="shared" si="5"/>
        <v>94.79808652246255</v>
      </c>
    </row>
    <row r="234" spans="2:8" ht="31.5" customHeight="1">
      <c r="B234" s="7"/>
      <c r="C234" s="14" t="s">
        <v>142</v>
      </c>
      <c r="D234" s="14"/>
      <c r="E234" s="15" t="s">
        <v>143</v>
      </c>
      <c r="F234" s="17">
        <f>F235</f>
        <v>218751</v>
      </c>
      <c r="G234" s="17">
        <f>G235</f>
        <v>211492.96</v>
      </c>
      <c r="H234" s="53">
        <f t="shared" si="5"/>
        <v>96.68205402489588</v>
      </c>
    </row>
    <row r="235" spans="2:8" ht="28.5" customHeight="1">
      <c r="B235" s="7"/>
      <c r="C235" s="18"/>
      <c r="D235" s="14" t="s">
        <v>135</v>
      </c>
      <c r="E235" s="15" t="s">
        <v>136</v>
      </c>
      <c r="F235" s="17">
        <v>218751</v>
      </c>
      <c r="G235" s="17">
        <v>211492.96</v>
      </c>
      <c r="H235" s="53">
        <f t="shared" si="5"/>
        <v>96.68205402489588</v>
      </c>
    </row>
    <row r="236" spans="2:8" ht="33" customHeight="1">
      <c r="B236" s="7"/>
      <c r="C236" s="14" t="s">
        <v>144</v>
      </c>
      <c r="D236" s="14"/>
      <c r="E236" s="15" t="s">
        <v>145</v>
      </c>
      <c r="F236" s="16">
        <f>F237</f>
        <v>19715</v>
      </c>
      <c r="G236" s="16">
        <f>G237</f>
        <v>19715.14</v>
      </c>
      <c r="H236" s="53">
        <f t="shared" si="5"/>
        <v>100.00071011919857</v>
      </c>
    </row>
    <row r="237" spans="2:8" ht="28.5" customHeight="1">
      <c r="B237" s="7"/>
      <c r="C237" s="18"/>
      <c r="D237" s="14" t="s">
        <v>135</v>
      </c>
      <c r="E237" s="15" t="s">
        <v>136</v>
      </c>
      <c r="F237" s="17">
        <v>19715</v>
      </c>
      <c r="G237" s="17">
        <v>19715.14</v>
      </c>
      <c r="H237" s="53">
        <f t="shared" si="5"/>
        <v>100.00071011919857</v>
      </c>
    </row>
    <row r="238" spans="2:8" ht="31.5" customHeight="1">
      <c r="B238" s="7"/>
      <c r="C238" s="14" t="s">
        <v>146</v>
      </c>
      <c r="D238" s="14"/>
      <c r="E238" s="15" t="s">
        <v>147</v>
      </c>
      <c r="F238" s="16">
        <f>SUM(F239:F258)</f>
        <v>303235</v>
      </c>
      <c r="G238" s="16">
        <f>SUM(G239:G258)</f>
        <v>299700.6099999999</v>
      </c>
      <c r="H238" s="53">
        <f t="shared" si="5"/>
        <v>98.83443863670088</v>
      </c>
    </row>
    <row r="239" spans="2:8" ht="25.5" customHeight="1">
      <c r="B239" s="7"/>
      <c r="C239" s="18"/>
      <c r="D239" s="14" t="s">
        <v>37</v>
      </c>
      <c r="E239" s="15" t="s">
        <v>38</v>
      </c>
      <c r="F239" s="16">
        <v>134418</v>
      </c>
      <c r="G239" s="16">
        <v>131176.97</v>
      </c>
      <c r="H239" s="53">
        <f t="shared" si="5"/>
        <v>97.58884226814861</v>
      </c>
    </row>
    <row r="240" spans="2:8" ht="27.75" customHeight="1">
      <c r="B240" s="7"/>
      <c r="C240" s="18"/>
      <c r="D240" s="14" t="s">
        <v>39</v>
      </c>
      <c r="E240" s="15" t="s">
        <v>40</v>
      </c>
      <c r="F240" s="16">
        <v>9287</v>
      </c>
      <c r="G240" s="16">
        <v>9287</v>
      </c>
      <c r="H240" s="53">
        <f t="shared" si="5"/>
        <v>100</v>
      </c>
    </row>
    <row r="241" spans="2:8" ht="29.25" customHeight="1">
      <c r="B241" s="7"/>
      <c r="C241" s="18"/>
      <c r="D241" s="14" t="s">
        <v>11</v>
      </c>
      <c r="E241" s="15" t="s">
        <v>12</v>
      </c>
      <c r="F241" s="16">
        <v>22979</v>
      </c>
      <c r="G241" s="16">
        <v>22804.56</v>
      </c>
      <c r="H241" s="53">
        <f t="shared" si="5"/>
        <v>99.24087210061361</v>
      </c>
    </row>
    <row r="242" spans="2:8" ht="28.5" customHeight="1">
      <c r="B242" s="7"/>
      <c r="C242" s="18"/>
      <c r="D242" s="14" t="s">
        <v>222</v>
      </c>
      <c r="E242" s="15" t="s">
        <v>12</v>
      </c>
      <c r="F242" s="16">
        <v>1016</v>
      </c>
      <c r="G242" s="16">
        <v>1016</v>
      </c>
      <c r="H242" s="53">
        <f t="shared" si="5"/>
        <v>100</v>
      </c>
    </row>
    <row r="243" spans="2:8" ht="27.75" customHeight="1">
      <c r="B243" s="7"/>
      <c r="C243" s="18"/>
      <c r="D243" s="14" t="s">
        <v>13</v>
      </c>
      <c r="E243" s="15" t="s">
        <v>14</v>
      </c>
      <c r="F243" s="16">
        <v>3270</v>
      </c>
      <c r="G243" s="16">
        <v>3270</v>
      </c>
      <c r="H243" s="53">
        <f t="shared" si="5"/>
        <v>100</v>
      </c>
    </row>
    <row r="244" spans="2:8" ht="29.25" customHeight="1">
      <c r="B244" s="7"/>
      <c r="C244" s="18"/>
      <c r="D244" s="14" t="s">
        <v>223</v>
      </c>
      <c r="E244" s="15" t="s">
        <v>14</v>
      </c>
      <c r="F244" s="16">
        <v>155</v>
      </c>
      <c r="G244" s="16">
        <v>155</v>
      </c>
      <c r="H244" s="53">
        <f t="shared" si="5"/>
        <v>100</v>
      </c>
    </row>
    <row r="245" spans="2:8" ht="33.75" customHeight="1">
      <c r="B245" s="7"/>
      <c r="C245" s="18"/>
      <c r="D245" s="14" t="s">
        <v>15</v>
      </c>
      <c r="E245" s="15" t="s">
        <v>16</v>
      </c>
      <c r="F245" s="16">
        <v>3000</v>
      </c>
      <c r="G245" s="16">
        <v>3000</v>
      </c>
      <c r="H245" s="53">
        <f t="shared" si="5"/>
        <v>100</v>
      </c>
    </row>
    <row r="246" spans="2:8" ht="31.5" customHeight="1">
      <c r="B246" s="7"/>
      <c r="C246" s="18"/>
      <c r="D246" s="14" t="s">
        <v>197</v>
      </c>
      <c r="E246" s="15" t="s">
        <v>16</v>
      </c>
      <c r="F246" s="16">
        <v>28929</v>
      </c>
      <c r="G246" s="16">
        <v>28929</v>
      </c>
      <c r="H246" s="53">
        <f t="shared" si="5"/>
        <v>100</v>
      </c>
    </row>
    <row r="247" spans="2:8" ht="31.5" customHeight="1">
      <c r="B247" s="7"/>
      <c r="C247" s="18"/>
      <c r="D247" s="14" t="s">
        <v>25</v>
      </c>
      <c r="E247" s="15" t="s">
        <v>26</v>
      </c>
      <c r="F247" s="16">
        <v>1247</v>
      </c>
      <c r="G247" s="16">
        <v>1247</v>
      </c>
      <c r="H247" s="53">
        <f t="shared" si="5"/>
        <v>100</v>
      </c>
    </row>
    <row r="248" spans="2:8" ht="34.5" customHeight="1">
      <c r="B248" s="7"/>
      <c r="C248" s="18"/>
      <c r="D248" s="14" t="s">
        <v>189</v>
      </c>
      <c r="E248" s="15" t="s">
        <v>26</v>
      </c>
      <c r="F248" s="16">
        <v>9198</v>
      </c>
      <c r="G248" s="16">
        <v>9198</v>
      </c>
      <c r="H248" s="53">
        <f t="shared" si="5"/>
        <v>100</v>
      </c>
    </row>
    <row r="249" spans="2:8" ht="31.5" customHeight="1">
      <c r="B249" s="7"/>
      <c r="C249" s="18"/>
      <c r="D249" s="14" t="s">
        <v>45</v>
      </c>
      <c r="E249" s="15" t="s">
        <v>46</v>
      </c>
      <c r="F249" s="16">
        <v>4337</v>
      </c>
      <c r="G249" s="16">
        <v>4337</v>
      </c>
      <c r="H249" s="53">
        <f t="shared" si="5"/>
        <v>100</v>
      </c>
    </row>
    <row r="250" spans="2:8" ht="33" customHeight="1">
      <c r="B250" s="7"/>
      <c r="C250" s="18"/>
      <c r="D250" s="14" t="s">
        <v>27</v>
      </c>
      <c r="E250" s="15" t="s">
        <v>28</v>
      </c>
      <c r="F250" s="16">
        <v>8326</v>
      </c>
      <c r="G250" s="16">
        <v>8326</v>
      </c>
      <c r="H250" s="53">
        <f t="shared" si="5"/>
        <v>100</v>
      </c>
    </row>
    <row r="251" spans="2:8" ht="33" customHeight="1">
      <c r="B251" s="7"/>
      <c r="C251" s="18"/>
      <c r="D251" s="14" t="s">
        <v>190</v>
      </c>
      <c r="E251" s="15" t="s">
        <v>28</v>
      </c>
      <c r="F251" s="16">
        <v>43991</v>
      </c>
      <c r="G251" s="16">
        <v>43990.95</v>
      </c>
      <c r="H251" s="53">
        <f t="shared" si="5"/>
        <v>99.9998863403878</v>
      </c>
    </row>
    <row r="252" spans="2:8" ht="33" customHeight="1">
      <c r="B252" s="7"/>
      <c r="C252" s="18"/>
      <c r="D252" s="14" t="s">
        <v>224</v>
      </c>
      <c r="E252" s="15" t="s">
        <v>28</v>
      </c>
      <c r="F252" s="16">
        <v>14698</v>
      </c>
      <c r="G252" s="16">
        <v>14698.05</v>
      </c>
      <c r="H252" s="53">
        <f t="shared" si="5"/>
        <v>100.00034018233772</v>
      </c>
    </row>
    <row r="253" spans="2:8" ht="32.25" customHeight="1">
      <c r="B253" s="7"/>
      <c r="C253" s="18"/>
      <c r="D253" s="14" t="s">
        <v>70</v>
      </c>
      <c r="E253" s="15" t="s">
        <v>71</v>
      </c>
      <c r="F253" s="16">
        <v>5980</v>
      </c>
      <c r="G253" s="16">
        <v>5928.91</v>
      </c>
      <c r="H253" s="53">
        <f t="shared" si="5"/>
        <v>99.14565217391305</v>
      </c>
    </row>
    <row r="254" spans="2:8" ht="28.5" customHeight="1">
      <c r="B254" s="7"/>
      <c r="C254" s="18"/>
      <c r="D254" s="14" t="s">
        <v>199</v>
      </c>
      <c r="E254" s="15" t="s">
        <v>200</v>
      </c>
      <c r="F254" s="16">
        <v>2893</v>
      </c>
      <c r="G254" s="16">
        <v>2825.57</v>
      </c>
      <c r="H254" s="53">
        <f t="shared" si="5"/>
        <v>97.66920152091255</v>
      </c>
    </row>
    <row r="255" spans="2:8" ht="21.75" customHeight="1">
      <c r="B255" s="7"/>
      <c r="C255" s="18"/>
      <c r="D255" s="14" t="s">
        <v>58</v>
      </c>
      <c r="E255" s="15" t="s">
        <v>59</v>
      </c>
      <c r="F255" s="16">
        <v>510</v>
      </c>
      <c r="G255" s="16">
        <v>510</v>
      </c>
      <c r="H255" s="53">
        <f t="shared" si="5"/>
        <v>100</v>
      </c>
    </row>
    <row r="256" spans="2:8" ht="33" customHeight="1">
      <c r="B256" s="7"/>
      <c r="C256" s="18"/>
      <c r="D256" s="14" t="s">
        <v>47</v>
      </c>
      <c r="E256" s="15" t="s">
        <v>48</v>
      </c>
      <c r="F256" s="16">
        <v>3174</v>
      </c>
      <c r="G256" s="16">
        <v>3174</v>
      </c>
      <c r="H256" s="53">
        <f t="shared" si="5"/>
        <v>100</v>
      </c>
    </row>
    <row r="257" spans="2:8" ht="39.75" customHeight="1">
      <c r="B257" s="7"/>
      <c r="C257" s="18"/>
      <c r="D257" s="14" t="s">
        <v>72</v>
      </c>
      <c r="E257" s="15" t="s">
        <v>73</v>
      </c>
      <c r="F257" s="16">
        <v>100</v>
      </c>
      <c r="G257" s="16">
        <v>100</v>
      </c>
      <c r="H257" s="53">
        <f t="shared" si="5"/>
        <v>100</v>
      </c>
    </row>
    <row r="258" spans="2:8" ht="33" customHeight="1">
      <c r="B258" s="7"/>
      <c r="C258" s="18"/>
      <c r="D258" s="14" t="s">
        <v>110</v>
      </c>
      <c r="E258" s="15" t="s">
        <v>111</v>
      </c>
      <c r="F258" s="16">
        <v>5727</v>
      </c>
      <c r="G258" s="16">
        <v>5726.6</v>
      </c>
      <c r="H258" s="53">
        <f t="shared" si="5"/>
        <v>99.99301554042258</v>
      </c>
    </row>
    <row r="259" spans="2:8" ht="33.75" customHeight="1">
      <c r="B259" s="7"/>
      <c r="C259" s="14" t="s">
        <v>148</v>
      </c>
      <c r="D259" s="14"/>
      <c r="E259" s="15" t="s">
        <v>149</v>
      </c>
      <c r="F259" s="16">
        <f>SUM(F260:F262)</f>
        <v>979</v>
      </c>
      <c r="G259" s="16">
        <f>SUM(G260:G262)</f>
        <v>0</v>
      </c>
      <c r="H259" s="53">
        <f t="shared" si="5"/>
        <v>0</v>
      </c>
    </row>
    <row r="260" spans="2:8" ht="25.5" customHeight="1">
      <c r="B260" s="7"/>
      <c r="C260" s="18"/>
      <c r="D260" s="14" t="s">
        <v>11</v>
      </c>
      <c r="E260" s="15" t="s">
        <v>12</v>
      </c>
      <c r="F260" s="16">
        <v>450</v>
      </c>
      <c r="G260" s="16">
        <v>0</v>
      </c>
      <c r="H260" s="53">
        <f t="shared" si="5"/>
        <v>0</v>
      </c>
    </row>
    <row r="261" spans="2:8" ht="27" customHeight="1">
      <c r="B261" s="7"/>
      <c r="C261" s="18"/>
      <c r="D261" s="14" t="s">
        <v>13</v>
      </c>
      <c r="E261" s="15" t="s">
        <v>14</v>
      </c>
      <c r="F261" s="16">
        <v>60</v>
      </c>
      <c r="G261" s="16">
        <v>0</v>
      </c>
      <c r="H261" s="53">
        <f t="shared" si="5"/>
        <v>0</v>
      </c>
    </row>
    <row r="262" spans="2:8" ht="27.75" customHeight="1">
      <c r="B262" s="7"/>
      <c r="C262" s="38"/>
      <c r="D262" s="14" t="s">
        <v>15</v>
      </c>
      <c r="E262" s="15" t="s">
        <v>16</v>
      </c>
      <c r="F262" s="16">
        <v>469</v>
      </c>
      <c r="G262" s="16">
        <v>0</v>
      </c>
      <c r="H262" s="53">
        <f t="shared" si="5"/>
        <v>0</v>
      </c>
    </row>
    <row r="263" spans="2:8" ht="28.5" customHeight="1">
      <c r="B263" s="28"/>
      <c r="C263" s="40" t="s">
        <v>225</v>
      </c>
      <c r="D263" s="19"/>
      <c r="E263" s="15" t="s">
        <v>226</v>
      </c>
      <c r="F263" s="16">
        <f>F264</f>
        <v>74331</v>
      </c>
      <c r="G263" s="16">
        <f>G264</f>
        <v>69481</v>
      </c>
      <c r="H263" s="53">
        <f t="shared" si="5"/>
        <v>93.47513150637016</v>
      </c>
    </row>
    <row r="264" spans="2:8" ht="29.25" customHeight="1">
      <c r="B264" s="7"/>
      <c r="C264" s="39"/>
      <c r="D264" s="14" t="s">
        <v>135</v>
      </c>
      <c r="E264" s="15" t="s">
        <v>136</v>
      </c>
      <c r="F264" s="16">
        <v>74331</v>
      </c>
      <c r="G264" s="16">
        <v>69481</v>
      </c>
      <c r="H264" s="53">
        <f t="shared" si="5"/>
        <v>93.47513150637016</v>
      </c>
    </row>
    <row r="265" spans="2:8" ht="22.5" customHeight="1">
      <c r="B265" s="7"/>
      <c r="C265" s="14" t="s">
        <v>150</v>
      </c>
      <c r="D265" s="14"/>
      <c r="E265" s="15" t="s">
        <v>10</v>
      </c>
      <c r="F265" s="16">
        <f>F266+F267+F268+F269+F270+F271+F272+F273+F274</f>
        <v>137895</v>
      </c>
      <c r="G265" s="16">
        <f>G266+G267+G268+G269+G270+G271+G272+G273+G274</f>
        <v>131562.56</v>
      </c>
      <c r="H265" s="53">
        <f t="shared" si="5"/>
        <v>95.40778128286014</v>
      </c>
    </row>
    <row r="266" spans="2:8" ht="29.25" customHeight="1">
      <c r="B266" s="7"/>
      <c r="C266" s="18"/>
      <c r="D266" s="14" t="s">
        <v>135</v>
      </c>
      <c r="E266" s="15" t="s">
        <v>136</v>
      </c>
      <c r="F266" s="16">
        <v>103835</v>
      </c>
      <c r="G266" s="27">
        <v>98852.56</v>
      </c>
      <c r="H266" s="53">
        <f t="shared" si="5"/>
        <v>95.20157942890162</v>
      </c>
    </row>
    <row r="267" spans="2:8" ht="28.5" customHeight="1">
      <c r="B267" s="7"/>
      <c r="C267" s="18"/>
      <c r="D267" s="14" t="s">
        <v>197</v>
      </c>
      <c r="E267" s="15" t="s">
        <v>16</v>
      </c>
      <c r="F267" s="16">
        <v>8058</v>
      </c>
      <c r="G267" s="27">
        <v>6910.48</v>
      </c>
      <c r="H267" s="53">
        <f t="shared" si="5"/>
        <v>85.75924547034003</v>
      </c>
    </row>
    <row r="268" spans="2:8" ht="27.75" customHeight="1">
      <c r="B268" s="7"/>
      <c r="C268" s="18"/>
      <c r="D268" s="14" t="s">
        <v>227</v>
      </c>
      <c r="E268" s="15" t="s">
        <v>16</v>
      </c>
      <c r="F268" s="16">
        <v>1422</v>
      </c>
      <c r="G268" s="27">
        <v>1219.52</v>
      </c>
      <c r="H268" s="53">
        <f t="shared" si="5"/>
        <v>85.76090014064698</v>
      </c>
    </row>
    <row r="269" spans="2:8" ht="28.5" customHeight="1">
      <c r="B269" s="7"/>
      <c r="C269" s="18"/>
      <c r="D269" s="14" t="s">
        <v>189</v>
      </c>
      <c r="E269" s="15" t="s">
        <v>228</v>
      </c>
      <c r="F269" s="16">
        <v>12069</v>
      </c>
      <c r="G269" s="27">
        <v>12069</v>
      </c>
      <c r="H269" s="53">
        <f t="shared" si="5"/>
        <v>100</v>
      </c>
    </row>
    <row r="270" spans="2:8" ht="26.25" customHeight="1">
      <c r="B270" s="7"/>
      <c r="C270" s="18"/>
      <c r="D270" s="14" t="s">
        <v>229</v>
      </c>
      <c r="E270" s="15" t="s">
        <v>228</v>
      </c>
      <c r="F270" s="16">
        <v>2131</v>
      </c>
      <c r="G270" s="27">
        <v>2131</v>
      </c>
      <c r="H270" s="53">
        <f t="shared" si="5"/>
        <v>100</v>
      </c>
    </row>
    <row r="271" spans="2:8" ht="32.25" customHeight="1">
      <c r="B271" s="7"/>
      <c r="C271" s="18"/>
      <c r="D271" s="14" t="s">
        <v>190</v>
      </c>
      <c r="E271" s="15" t="s">
        <v>28</v>
      </c>
      <c r="F271" s="16">
        <v>4573</v>
      </c>
      <c r="G271" s="27">
        <v>4573</v>
      </c>
      <c r="H271" s="53">
        <f t="shared" si="5"/>
        <v>100</v>
      </c>
    </row>
    <row r="272" spans="2:8" ht="28.5" customHeight="1">
      <c r="B272" s="7"/>
      <c r="C272" s="18"/>
      <c r="D272" s="14" t="s">
        <v>224</v>
      </c>
      <c r="E272" s="15" t="s">
        <v>28</v>
      </c>
      <c r="F272" s="16">
        <v>807</v>
      </c>
      <c r="G272" s="27">
        <v>807</v>
      </c>
      <c r="H272" s="53">
        <f t="shared" si="5"/>
        <v>100</v>
      </c>
    </row>
    <row r="273" spans="2:8" ht="36.75" customHeight="1">
      <c r="B273" s="7"/>
      <c r="C273" s="18"/>
      <c r="D273" s="14" t="s">
        <v>230</v>
      </c>
      <c r="E273" s="15" t="s">
        <v>217</v>
      </c>
      <c r="F273" s="16">
        <v>4250</v>
      </c>
      <c r="G273" s="27">
        <v>4250</v>
      </c>
      <c r="H273" s="53">
        <f t="shared" si="5"/>
        <v>100</v>
      </c>
    </row>
    <row r="274" spans="2:8" ht="36" customHeight="1">
      <c r="B274" s="7"/>
      <c r="C274" s="18"/>
      <c r="D274" s="14" t="s">
        <v>231</v>
      </c>
      <c r="E274" s="15" t="s">
        <v>217</v>
      </c>
      <c r="F274" s="16">
        <v>750</v>
      </c>
      <c r="G274" s="27">
        <v>750</v>
      </c>
      <c r="H274" s="53">
        <f t="shared" si="5"/>
        <v>100</v>
      </c>
    </row>
    <row r="275" spans="2:8" ht="36.75" customHeight="1">
      <c r="B275" s="4" t="s">
        <v>151</v>
      </c>
      <c r="C275" s="4"/>
      <c r="D275" s="4"/>
      <c r="E275" s="5" t="s">
        <v>152</v>
      </c>
      <c r="F275" s="6">
        <f>F276+F286+F290</f>
        <v>212650</v>
      </c>
      <c r="G275" s="6">
        <f>G276+G286+G290</f>
        <v>195890.11000000002</v>
      </c>
      <c r="H275" s="6">
        <f>G275/F275*100</f>
        <v>92.1185563131907</v>
      </c>
    </row>
    <row r="276" spans="2:8" ht="30" customHeight="1">
      <c r="B276" s="7"/>
      <c r="C276" s="14" t="s">
        <v>153</v>
      </c>
      <c r="D276" s="14"/>
      <c r="E276" s="15" t="s">
        <v>154</v>
      </c>
      <c r="F276" s="16">
        <f>SUM(F277:F285)</f>
        <v>117566</v>
      </c>
      <c r="G276" s="16">
        <f>SUM(G277:G285)</f>
        <v>117545.64</v>
      </c>
      <c r="H276" s="53">
        <f t="shared" si="5"/>
        <v>99.98268206794482</v>
      </c>
    </row>
    <row r="277" spans="2:8" ht="30.75" customHeight="1">
      <c r="B277" s="7"/>
      <c r="C277" s="18"/>
      <c r="D277" s="14" t="s">
        <v>104</v>
      </c>
      <c r="E277" s="15" t="s">
        <v>105</v>
      </c>
      <c r="F277" s="17">
        <v>1756</v>
      </c>
      <c r="G277" s="17">
        <v>1749.6</v>
      </c>
      <c r="H277" s="53">
        <f t="shared" si="5"/>
        <v>99.63553530751707</v>
      </c>
    </row>
    <row r="278" spans="2:8" ht="28.5" customHeight="1">
      <c r="B278" s="7"/>
      <c r="C278" s="18"/>
      <c r="D278" s="14" t="s">
        <v>37</v>
      </c>
      <c r="E278" s="15" t="s">
        <v>38</v>
      </c>
      <c r="F278" s="17">
        <v>81064</v>
      </c>
      <c r="G278" s="17">
        <v>81054.53</v>
      </c>
      <c r="H278" s="53">
        <f t="shared" si="5"/>
        <v>99.98831787229842</v>
      </c>
    </row>
    <row r="279" spans="2:8" ht="30" customHeight="1">
      <c r="B279" s="7"/>
      <c r="C279" s="18"/>
      <c r="D279" s="14" t="s">
        <v>39</v>
      </c>
      <c r="E279" s="15" t="s">
        <v>40</v>
      </c>
      <c r="F279" s="17">
        <v>5900</v>
      </c>
      <c r="G279" s="17">
        <v>5899.39</v>
      </c>
      <c r="H279" s="53">
        <f t="shared" si="5"/>
        <v>99.98966101694916</v>
      </c>
    </row>
    <row r="280" spans="2:8" ht="30" customHeight="1">
      <c r="B280" s="7"/>
      <c r="C280" s="18"/>
      <c r="D280" s="14" t="s">
        <v>11</v>
      </c>
      <c r="E280" s="15" t="s">
        <v>12</v>
      </c>
      <c r="F280" s="17">
        <v>14490</v>
      </c>
      <c r="G280" s="17">
        <v>14489.69</v>
      </c>
      <c r="H280" s="53">
        <f t="shared" si="5"/>
        <v>99.99786059351277</v>
      </c>
    </row>
    <row r="281" spans="2:8" ht="28.5" customHeight="1">
      <c r="B281" s="7"/>
      <c r="C281" s="18"/>
      <c r="D281" s="14" t="s">
        <v>13</v>
      </c>
      <c r="E281" s="15" t="s">
        <v>14</v>
      </c>
      <c r="F281" s="17">
        <v>2118</v>
      </c>
      <c r="G281" s="17">
        <v>2115.25</v>
      </c>
      <c r="H281" s="53">
        <f t="shared" si="5"/>
        <v>99.87016052880075</v>
      </c>
    </row>
    <row r="282" spans="2:8" ht="24.75" customHeight="1">
      <c r="B282" s="7"/>
      <c r="C282" s="18"/>
      <c r="D282" s="14" t="s">
        <v>25</v>
      </c>
      <c r="E282" s="15" t="s">
        <v>26</v>
      </c>
      <c r="F282" s="17">
        <v>6125</v>
      </c>
      <c r="G282" s="17">
        <v>6125</v>
      </c>
      <c r="H282" s="53">
        <f t="shared" si="5"/>
        <v>100</v>
      </c>
    </row>
    <row r="283" spans="2:8" ht="28.5" customHeight="1">
      <c r="B283" s="7"/>
      <c r="C283" s="18"/>
      <c r="D283" s="14" t="s">
        <v>45</v>
      </c>
      <c r="E283" s="15" t="s">
        <v>46</v>
      </c>
      <c r="F283" s="17">
        <v>120</v>
      </c>
      <c r="G283" s="17">
        <v>120</v>
      </c>
      <c r="H283" s="53">
        <f t="shared" si="5"/>
        <v>100</v>
      </c>
    </row>
    <row r="284" spans="2:8" ht="28.5" customHeight="1">
      <c r="B284" s="7"/>
      <c r="C284" s="18"/>
      <c r="D284" s="14" t="s">
        <v>27</v>
      </c>
      <c r="E284" s="15" t="s">
        <v>28</v>
      </c>
      <c r="F284" s="17">
        <v>85</v>
      </c>
      <c r="G284" s="17">
        <v>84.18</v>
      </c>
      <c r="H284" s="53">
        <f t="shared" si="5"/>
        <v>99.03529411764707</v>
      </c>
    </row>
    <row r="285" spans="2:8" ht="33.75" customHeight="1">
      <c r="B285" s="7"/>
      <c r="C285" s="38"/>
      <c r="D285" s="14" t="s">
        <v>47</v>
      </c>
      <c r="E285" s="15" t="s">
        <v>48</v>
      </c>
      <c r="F285" s="17">
        <v>5908</v>
      </c>
      <c r="G285" s="17">
        <v>5908</v>
      </c>
      <c r="H285" s="53">
        <f t="shared" si="5"/>
        <v>100</v>
      </c>
    </row>
    <row r="286" spans="2:8" ht="27.75" customHeight="1">
      <c r="B286" s="28"/>
      <c r="C286" s="40" t="s">
        <v>155</v>
      </c>
      <c r="D286" s="19"/>
      <c r="E286" s="15" t="s">
        <v>156</v>
      </c>
      <c r="F286" s="16">
        <f>SUM(F287:F289)</f>
        <v>65104</v>
      </c>
      <c r="G286" s="16">
        <f>SUM(G287:G289)</f>
        <v>50539.69</v>
      </c>
      <c r="H286" s="53">
        <f t="shared" si="5"/>
        <v>77.62916257065619</v>
      </c>
    </row>
    <row r="287" spans="2:8" ht="26.25" customHeight="1">
      <c r="B287" s="28"/>
      <c r="C287" s="32"/>
      <c r="D287" s="19" t="s">
        <v>135</v>
      </c>
      <c r="E287" s="15" t="s">
        <v>136</v>
      </c>
      <c r="F287" s="16">
        <v>20000</v>
      </c>
      <c r="G287" s="16">
        <v>8000</v>
      </c>
      <c r="H287" s="53">
        <f t="shared" si="5"/>
        <v>40</v>
      </c>
    </row>
    <row r="288" spans="2:8" ht="28.5" customHeight="1">
      <c r="B288" s="28"/>
      <c r="C288" s="33"/>
      <c r="D288" s="19" t="s">
        <v>106</v>
      </c>
      <c r="E288" s="15" t="s">
        <v>107</v>
      </c>
      <c r="F288" s="17">
        <v>39381</v>
      </c>
      <c r="G288" s="17">
        <v>38669.69</v>
      </c>
      <c r="H288" s="53">
        <f t="shared" si="5"/>
        <v>98.19377364719027</v>
      </c>
    </row>
    <row r="289" spans="2:8" ht="22.5" customHeight="1">
      <c r="B289" s="28"/>
      <c r="C289" s="41"/>
      <c r="D289" s="19" t="s">
        <v>25</v>
      </c>
      <c r="E289" s="15" t="s">
        <v>26</v>
      </c>
      <c r="F289" s="17">
        <v>5723</v>
      </c>
      <c r="G289" s="17">
        <v>3870</v>
      </c>
      <c r="H289" s="53">
        <f t="shared" si="5"/>
        <v>67.62187663812685</v>
      </c>
    </row>
    <row r="290" spans="2:8" ht="30.75" customHeight="1">
      <c r="B290" s="28"/>
      <c r="C290" s="40" t="s">
        <v>157</v>
      </c>
      <c r="D290" s="19"/>
      <c r="E290" s="15" t="s">
        <v>10</v>
      </c>
      <c r="F290" s="16">
        <f>SUM(F291:F292)</f>
        <v>29980</v>
      </c>
      <c r="G290" s="16">
        <f>SUM(G291:G292)</f>
        <v>27804.78</v>
      </c>
      <c r="H290" s="53">
        <f t="shared" si="5"/>
        <v>92.7444296197465</v>
      </c>
    </row>
    <row r="291" spans="2:8" ht="30" customHeight="1">
      <c r="B291" s="7"/>
      <c r="C291" s="39"/>
      <c r="D291" s="14" t="s">
        <v>25</v>
      </c>
      <c r="E291" s="15" t="s">
        <v>26</v>
      </c>
      <c r="F291" s="17">
        <v>1980</v>
      </c>
      <c r="G291" s="17">
        <v>1507.36</v>
      </c>
      <c r="H291" s="53">
        <f t="shared" si="5"/>
        <v>76.12929292929293</v>
      </c>
    </row>
    <row r="292" spans="2:8" ht="30" customHeight="1">
      <c r="B292" s="7"/>
      <c r="C292" s="18"/>
      <c r="D292" s="14" t="s">
        <v>27</v>
      </c>
      <c r="E292" s="15" t="s">
        <v>28</v>
      </c>
      <c r="F292" s="17">
        <v>28000</v>
      </c>
      <c r="G292" s="17">
        <v>26297.42</v>
      </c>
      <c r="H292" s="53">
        <f t="shared" si="5"/>
        <v>93.91935714285714</v>
      </c>
    </row>
    <row r="293" spans="2:8" ht="39" customHeight="1">
      <c r="B293" s="4" t="s">
        <v>158</v>
      </c>
      <c r="C293" s="4"/>
      <c r="D293" s="4"/>
      <c r="E293" s="5" t="s">
        <v>159</v>
      </c>
      <c r="F293" s="6">
        <f>F294+F296+F298+F301+F304+F306</f>
        <v>2587740</v>
      </c>
      <c r="G293" s="6">
        <f>G294+G296+G298+G301+G304+G306</f>
        <v>2581066.27</v>
      </c>
      <c r="H293" s="6">
        <f>G293/F293*100</f>
        <v>99.74210198860783</v>
      </c>
    </row>
    <row r="294" spans="2:8" ht="32.25" customHeight="1">
      <c r="B294" s="7"/>
      <c r="C294" s="14" t="s">
        <v>160</v>
      </c>
      <c r="D294" s="14"/>
      <c r="E294" s="15" t="s">
        <v>161</v>
      </c>
      <c r="F294" s="16">
        <f>F295</f>
        <v>2044000</v>
      </c>
      <c r="G294" s="16">
        <f>G295</f>
        <v>2043860</v>
      </c>
      <c r="H294" s="53">
        <f t="shared" si="5"/>
        <v>99.9931506849315</v>
      </c>
    </row>
    <row r="295" spans="2:8" ht="32.25" customHeight="1">
      <c r="B295" s="7"/>
      <c r="C295" s="18"/>
      <c r="D295" s="14" t="s">
        <v>19</v>
      </c>
      <c r="E295" s="15" t="s">
        <v>20</v>
      </c>
      <c r="F295" s="17">
        <v>2044000</v>
      </c>
      <c r="G295" s="17">
        <v>2043860</v>
      </c>
      <c r="H295" s="53">
        <f t="shared" si="5"/>
        <v>99.9931506849315</v>
      </c>
    </row>
    <row r="296" spans="2:8" ht="28.5" customHeight="1">
      <c r="B296" s="7"/>
      <c r="C296" s="14" t="s">
        <v>162</v>
      </c>
      <c r="D296" s="14"/>
      <c r="E296" s="15" t="s">
        <v>163</v>
      </c>
      <c r="F296" s="16">
        <f>SUM(F297:F297)</f>
        <v>51200</v>
      </c>
      <c r="G296" s="16">
        <f>SUM(G297:G297)</f>
        <v>51108.01</v>
      </c>
      <c r="H296" s="53">
        <f t="shared" si="5"/>
        <v>99.82033203125</v>
      </c>
    </row>
    <row r="297" spans="2:8" ht="28.5" customHeight="1">
      <c r="B297" s="7"/>
      <c r="C297" s="18"/>
      <c r="D297" s="14" t="s">
        <v>27</v>
      </c>
      <c r="E297" s="15" t="s">
        <v>28</v>
      </c>
      <c r="F297" s="17">
        <v>51200</v>
      </c>
      <c r="G297" s="17">
        <v>51108.01</v>
      </c>
      <c r="H297" s="53">
        <f aca="true" t="shared" si="6" ref="H297:H342">G297/F297*100</f>
        <v>99.82033203125</v>
      </c>
    </row>
    <row r="298" spans="2:8" ht="33" customHeight="1">
      <c r="B298" s="7"/>
      <c r="C298" s="14" t="s">
        <v>164</v>
      </c>
      <c r="D298" s="14"/>
      <c r="E298" s="15" t="s">
        <v>165</v>
      </c>
      <c r="F298" s="16">
        <f>SUM(F299:F300)</f>
        <v>2130</v>
      </c>
      <c r="G298" s="16">
        <f>SUM(G299:G300)</f>
        <v>1829</v>
      </c>
      <c r="H298" s="53">
        <f t="shared" si="6"/>
        <v>85.86854460093896</v>
      </c>
    </row>
    <row r="299" spans="2:8" ht="33" customHeight="1">
      <c r="B299" s="7"/>
      <c r="C299" s="18"/>
      <c r="D299" s="14" t="s">
        <v>25</v>
      </c>
      <c r="E299" s="15" t="s">
        <v>26</v>
      </c>
      <c r="F299" s="17">
        <v>1700</v>
      </c>
      <c r="G299" s="17">
        <v>1700</v>
      </c>
      <c r="H299" s="53">
        <f t="shared" si="6"/>
        <v>100</v>
      </c>
    </row>
    <row r="300" spans="2:8" ht="30" customHeight="1">
      <c r="B300" s="7"/>
      <c r="C300" s="18"/>
      <c r="D300" s="14" t="s">
        <v>27</v>
      </c>
      <c r="E300" s="15" t="s">
        <v>28</v>
      </c>
      <c r="F300" s="17">
        <v>430</v>
      </c>
      <c r="G300" s="17">
        <v>129</v>
      </c>
      <c r="H300" s="53">
        <f t="shared" si="6"/>
        <v>30</v>
      </c>
    </row>
    <row r="301" spans="2:8" ht="30" customHeight="1">
      <c r="B301" s="7"/>
      <c r="C301" s="14" t="s">
        <v>166</v>
      </c>
      <c r="D301" s="14"/>
      <c r="E301" s="15" t="s">
        <v>167</v>
      </c>
      <c r="F301" s="16">
        <f>SUM(F302:F303)</f>
        <v>236900</v>
      </c>
      <c r="G301" s="16">
        <f>SUM(G302:G303)</f>
        <v>232374.95</v>
      </c>
      <c r="H301" s="53">
        <f t="shared" si="6"/>
        <v>98.08989024905024</v>
      </c>
    </row>
    <row r="302" spans="2:8" ht="29.25" customHeight="1">
      <c r="B302" s="7"/>
      <c r="C302" s="18"/>
      <c r="D302" s="14" t="s">
        <v>45</v>
      </c>
      <c r="E302" s="15" t="s">
        <v>46</v>
      </c>
      <c r="F302" s="17">
        <v>147400</v>
      </c>
      <c r="G302" s="17">
        <v>147064.26</v>
      </c>
      <c r="H302" s="53">
        <f t="shared" si="6"/>
        <v>99.77222523744912</v>
      </c>
    </row>
    <row r="303" spans="2:8" ht="22.5" customHeight="1">
      <c r="B303" s="7"/>
      <c r="C303" s="18"/>
      <c r="D303" s="14" t="s">
        <v>27</v>
      </c>
      <c r="E303" s="15" t="s">
        <v>28</v>
      </c>
      <c r="F303" s="17">
        <v>89500</v>
      </c>
      <c r="G303" s="17">
        <v>85310.69</v>
      </c>
      <c r="H303" s="53">
        <f t="shared" si="6"/>
        <v>95.31920670391062</v>
      </c>
    </row>
    <row r="304" spans="2:8" ht="31.5" customHeight="1">
      <c r="B304" s="7"/>
      <c r="C304" s="14" t="s">
        <v>168</v>
      </c>
      <c r="D304" s="14"/>
      <c r="E304" s="15" t="s">
        <v>169</v>
      </c>
      <c r="F304" s="16">
        <f>F305</f>
        <v>70000</v>
      </c>
      <c r="G304" s="16">
        <f>G305</f>
        <v>70000</v>
      </c>
      <c r="H304" s="53">
        <f t="shared" si="6"/>
        <v>100</v>
      </c>
    </row>
    <row r="305" spans="2:8" ht="36" customHeight="1">
      <c r="B305" s="7"/>
      <c r="C305" s="18"/>
      <c r="D305" s="14" t="s">
        <v>170</v>
      </c>
      <c r="E305" s="15" t="s">
        <v>171</v>
      </c>
      <c r="F305" s="17">
        <v>70000</v>
      </c>
      <c r="G305" s="17">
        <v>70000</v>
      </c>
      <c r="H305" s="53">
        <f t="shared" si="6"/>
        <v>100</v>
      </c>
    </row>
    <row r="306" spans="2:8" ht="32.25" customHeight="1">
      <c r="B306" s="7"/>
      <c r="C306" s="14" t="s">
        <v>172</v>
      </c>
      <c r="D306" s="14"/>
      <c r="E306" s="15" t="s">
        <v>10</v>
      </c>
      <c r="F306" s="16">
        <f>SUM(F307:F317)</f>
        <v>183510</v>
      </c>
      <c r="G306" s="16">
        <f>SUM(G307:G317)</f>
        <v>181894.31</v>
      </c>
      <c r="H306" s="53">
        <f t="shared" si="6"/>
        <v>99.11956296659582</v>
      </c>
    </row>
    <row r="307" spans="2:8" ht="31.5" customHeight="1">
      <c r="B307" s="7"/>
      <c r="C307" s="7"/>
      <c r="D307" s="3" t="s">
        <v>37</v>
      </c>
      <c r="E307" s="8" t="s">
        <v>38</v>
      </c>
      <c r="F307" s="9">
        <v>17400</v>
      </c>
      <c r="G307" s="9">
        <v>17336.55</v>
      </c>
      <c r="H307" s="53">
        <f t="shared" si="6"/>
        <v>99.63534482758621</v>
      </c>
    </row>
    <row r="308" spans="2:8" ht="27.75" customHeight="1">
      <c r="B308" s="7"/>
      <c r="C308" s="7"/>
      <c r="D308" s="3" t="s">
        <v>39</v>
      </c>
      <c r="E308" s="8" t="s">
        <v>40</v>
      </c>
      <c r="F308" s="9">
        <v>590</v>
      </c>
      <c r="G308" s="9">
        <v>521.17</v>
      </c>
      <c r="H308" s="53">
        <f t="shared" si="6"/>
        <v>88.33389830508473</v>
      </c>
    </row>
    <row r="309" spans="2:8" ht="33.75" customHeight="1">
      <c r="B309" s="7"/>
      <c r="C309" s="7"/>
      <c r="D309" s="3" t="s">
        <v>11</v>
      </c>
      <c r="E309" s="8" t="s">
        <v>12</v>
      </c>
      <c r="F309" s="9">
        <v>3210</v>
      </c>
      <c r="G309" s="9">
        <v>2963.59</v>
      </c>
      <c r="H309" s="53">
        <f t="shared" si="6"/>
        <v>92.32367601246106</v>
      </c>
    </row>
    <row r="310" spans="2:8" ht="30.75" customHeight="1">
      <c r="B310" s="7"/>
      <c r="C310" s="7"/>
      <c r="D310" s="3" t="s">
        <v>13</v>
      </c>
      <c r="E310" s="8" t="s">
        <v>14</v>
      </c>
      <c r="F310" s="9">
        <v>1190</v>
      </c>
      <c r="G310" s="9">
        <v>1132.69</v>
      </c>
      <c r="H310" s="53">
        <f t="shared" si="6"/>
        <v>95.18403361344538</v>
      </c>
    </row>
    <row r="311" spans="2:8" ht="33" customHeight="1">
      <c r="B311" s="7"/>
      <c r="C311" s="7"/>
      <c r="D311" s="3" t="s">
        <v>43</v>
      </c>
      <c r="E311" s="8" t="s">
        <v>44</v>
      </c>
      <c r="F311" s="9">
        <v>2750</v>
      </c>
      <c r="G311" s="9">
        <v>2660.66</v>
      </c>
      <c r="H311" s="53">
        <f t="shared" si="6"/>
        <v>96.75127272727272</v>
      </c>
    </row>
    <row r="312" spans="2:8" ht="27.75" customHeight="1">
      <c r="B312" s="7"/>
      <c r="C312" s="7"/>
      <c r="D312" s="3" t="s">
        <v>15</v>
      </c>
      <c r="E312" s="8" t="s">
        <v>16</v>
      </c>
      <c r="F312" s="9">
        <v>1100</v>
      </c>
      <c r="G312" s="9">
        <v>1000</v>
      </c>
      <c r="H312" s="53">
        <f t="shared" si="6"/>
        <v>90.9090909090909</v>
      </c>
    </row>
    <row r="313" spans="2:8" ht="25.5" customHeight="1">
      <c r="B313" s="7"/>
      <c r="C313" s="7"/>
      <c r="D313" s="3" t="s">
        <v>25</v>
      </c>
      <c r="E313" s="8" t="s">
        <v>26</v>
      </c>
      <c r="F313" s="10">
        <v>36960</v>
      </c>
      <c r="G313" s="10">
        <v>36877.89</v>
      </c>
      <c r="H313" s="53">
        <f t="shared" si="6"/>
        <v>99.77784090909091</v>
      </c>
    </row>
    <row r="314" spans="2:8" ht="31.5" customHeight="1">
      <c r="B314" s="7"/>
      <c r="C314" s="7"/>
      <c r="D314" s="3" t="s">
        <v>45</v>
      </c>
      <c r="E314" s="8" t="s">
        <v>46</v>
      </c>
      <c r="F314" s="10">
        <v>36420</v>
      </c>
      <c r="G314" s="10">
        <v>36418.68</v>
      </c>
      <c r="H314" s="53">
        <f t="shared" si="6"/>
        <v>99.99637561779242</v>
      </c>
    </row>
    <row r="315" spans="2:8" ht="29.25" customHeight="1">
      <c r="B315" s="7"/>
      <c r="C315" s="7"/>
      <c r="D315" s="3" t="s">
        <v>27</v>
      </c>
      <c r="E315" s="8" t="s">
        <v>28</v>
      </c>
      <c r="F315" s="10">
        <v>68020</v>
      </c>
      <c r="G315" s="10">
        <v>67198.96</v>
      </c>
      <c r="H315" s="53">
        <f t="shared" si="6"/>
        <v>98.79294325198472</v>
      </c>
    </row>
    <row r="316" spans="2:8" ht="31.5" customHeight="1">
      <c r="B316" s="7"/>
      <c r="C316" s="7"/>
      <c r="D316" s="3" t="s">
        <v>47</v>
      </c>
      <c r="E316" s="8" t="s">
        <v>48</v>
      </c>
      <c r="F316" s="10">
        <v>2870</v>
      </c>
      <c r="G316" s="10">
        <v>2870</v>
      </c>
      <c r="H316" s="53">
        <f t="shared" si="6"/>
        <v>100</v>
      </c>
    </row>
    <row r="317" spans="2:8" ht="33.75" customHeight="1">
      <c r="B317" s="7"/>
      <c r="C317" s="7"/>
      <c r="D317" s="3" t="s">
        <v>19</v>
      </c>
      <c r="E317" s="8" t="s">
        <v>20</v>
      </c>
      <c r="F317" s="10">
        <v>13000</v>
      </c>
      <c r="G317" s="10">
        <v>12914.12</v>
      </c>
      <c r="H317" s="53">
        <f t="shared" si="6"/>
        <v>99.33938461538462</v>
      </c>
    </row>
    <row r="318" spans="2:8" ht="39" customHeight="1">
      <c r="B318" s="4" t="s">
        <v>173</v>
      </c>
      <c r="C318" s="4"/>
      <c r="D318" s="4"/>
      <c r="E318" s="5" t="s">
        <v>174</v>
      </c>
      <c r="F318" s="6">
        <f>F319+F323+F325</f>
        <v>453200</v>
      </c>
      <c r="G318" s="6">
        <f>G319+G323+G325</f>
        <v>450371.83</v>
      </c>
      <c r="H318" s="6">
        <f>G318/F318*100</f>
        <v>99.37595542806709</v>
      </c>
    </row>
    <row r="319" spans="2:8" ht="24.75" customHeight="1">
      <c r="B319" s="7"/>
      <c r="C319" s="14" t="s">
        <v>175</v>
      </c>
      <c r="D319" s="14"/>
      <c r="E319" s="15" t="s">
        <v>176</v>
      </c>
      <c r="F319" s="16">
        <f>SUM(F320:F322)</f>
        <v>212700</v>
      </c>
      <c r="G319" s="16">
        <f>SUM(G320:G322)</f>
        <v>212578.12</v>
      </c>
      <c r="H319" s="53">
        <f t="shared" si="6"/>
        <v>99.94269863657733</v>
      </c>
    </row>
    <row r="320" spans="2:8" ht="35.25" customHeight="1">
      <c r="B320" s="7"/>
      <c r="C320" s="18"/>
      <c r="D320" s="14" t="s">
        <v>177</v>
      </c>
      <c r="E320" s="15" t="s">
        <v>178</v>
      </c>
      <c r="F320" s="17">
        <v>203000</v>
      </c>
      <c r="G320" s="17">
        <v>203000</v>
      </c>
      <c r="H320" s="53">
        <f t="shared" si="6"/>
        <v>100</v>
      </c>
    </row>
    <row r="321" spans="2:8" ht="32.25" customHeight="1">
      <c r="B321" s="7"/>
      <c r="C321" s="18"/>
      <c r="D321" s="14" t="s">
        <v>25</v>
      </c>
      <c r="E321" s="15" t="s">
        <v>26</v>
      </c>
      <c r="F321" s="17">
        <v>4750</v>
      </c>
      <c r="G321" s="17">
        <v>4724.5</v>
      </c>
      <c r="H321" s="53">
        <f t="shared" si="6"/>
        <v>99.46315789473684</v>
      </c>
    </row>
    <row r="322" spans="2:8" ht="34.5" customHeight="1">
      <c r="B322" s="7"/>
      <c r="C322" s="18"/>
      <c r="D322" s="14" t="s">
        <v>31</v>
      </c>
      <c r="E322" s="15" t="s">
        <v>32</v>
      </c>
      <c r="F322" s="17">
        <v>4950</v>
      </c>
      <c r="G322" s="17">
        <v>4853.62</v>
      </c>
      <c r="H322" s="53">
        <f t="shared" si="6"/>
        <v>98.05292929292929</v>
      </c>
    </row>
    <row r="323" spans="2:8" ht="31.5" customHeight="1">
      <c r="B323" s="7"/>
      <c r="C323" s="14" t="s">
        <v>179</v>
      </c>
      <c r="D323" s="14"/>
      <c r="E323" s="15" t="s">
        <v>180</v>
      </c>
      <c r="F323" s="16">
        <f>F324</f>
        <v>217000</v>
      </c>
      <c r="G323" s="16">
        <f>G324</f>
        <v>217000</v>
      </c>
      <c r="H323" s="53">
        <f t="shared" si="6"/>
        <v>100</v>
      </c>
    </row>
    <row r="324" spans="2:8" ht="31.5" customHeight="1">
      <c r="B324" s="7"/>
      <c r="C324" s="18"/>
      <c r="D324" s="14" t="s">
        <v>177</v>
      </c>
      <c r="E324" s="15" t="s">
        <v>178</v>
      </c>
      <c r="F324" s="17">
        <v>217000</v>
      </c>
      <c r="G324" s="17">
        <v>217000</v>
      </c>
      <c r="H324" s="53">
        <f t="shared" si="6"/>
        <v>100</v>
      </c>
    </row>
    <row r="325" spans="2:8" ht="24.75" customHeight="1">
      <c r="B325" s="7"/>
      <c r="C325" s="14" t="s">
        <v>181</v>
      </c>
      <c r="D325" s="14"/>
      <c r="E325" s="15" t="s">
        <v>10</v>
      </c>
      <c r="F325" s="16">
        <f>SUM(F326:F328)</f>
        <v>23500</v>
      </c>
      <c r="G325" s="16">
        <f>SUM(G326:G328)</f>
        <v>20793.71</v>
      </c>
      <c r="H325" s="53">
        <f t="shared" si="6"/>
        <v>88.48387234042553</v>
      </c>
    </row>
    <row r="326" spans="2:8" ht="27" customHeight="1">
      <c r="B326" s="7"/>
      <c r="C326" s="18"/>
      <c r="D326" s="14" t="s">
        <v>15</v>
      </c>
      <c r="E326" s="15" t="s">
        <v>16</v>
      </c>
      <c r="F326" s="17">
        <v>14200</v>
      </c>
      <c r="G326" s="17">
        <v>11512.14</v>
      </c>
      <c r="H326" s="53">
        <f t="shared" si="6"/>
        <v>81.07140845070421</v>
      </c>
    </row>
    <row r="327" spans="2:8" ht="27" customHeight="1">
      <c r="B327" s="7"/>
      <c r="C327" s="18"/>
      <c r="D327" s="14" t="s">
        <v>25</v>
      </c>
      <c r="E327" s="15" t="s">
        <v>26</v>
      </c>
      <c r="F327" s="17">
        <v>500</v>
      </c>
      <c r="G327" s="17">
        <v>481.57</v>
      </c>
      <c r="H327" s="53">
        <f t="shared" si="6"/>
        <v>96.314</v>
      </c>
    </row>
    <row r="328" spans="2:8" ht="26.25" customHeight="1">
      <c r="B328" s="7"/>
      <c r="C328" s="18"/>
      <c r="D328" s="14" t="s">
        <v>27</v>
      </c>
      <c r="E328" s="15" t="s">
        <v>28</v>
      </c>
      <c r="F328" s="17">
        <v>8800</v>
      </c>
      <c r="G328" s="17">
        <v>8800</v>
      </c>
      <c r="H328" s="53">
        <f t="shared" si="6"/>
        <v>100</v>
      </c>
    </row>
    <row r="329" spans="2:8" ht="39" customHeight="1">
      <c r="B329" s="11" t="s">
        <v>182</v>
      </c>
      <c r="C329" s="4"/>
      <c r="D329" s="4"/>
      <c r="E329" s="5" t="s">
        <v>183</v>
      </c>
      <c r="F329" s="6">
        <f>F330+F332</f>
        <v>2029250</v>
      </c>
      <c r="G329" s="6">
        <f>G330+G332</f>
        <v>1692498.23</v>
      </c>
      <c r="H329" s="6">
        <f>G329/F329*100</f>
        <v>83.40511174079093</v>
      </c>
    </row>
    <row r="330" spans="2:8" ht="28.5" customHeight="1">
      <c r="B330" s="12"/>
      <c r="C330" s="19" t="s">
        <v>184</v>
      </c>
      <c r="D330" s="14"/>
      <c r="E330" s="15" t="s">
        <v>185</v>
      </c>
      <c r="F330" s="16">
        <f>F331</f>
        <v>1911000</v>
      </c>
      <c r="G330" s="16">
        <f>G331</f>
        <v>1574808.42</v>
      </c>
      <c r="H330" s="53">
        <f t="shared" si="6"/>
        <v>82.40755729984302</v>
      </c>
    </row>
    <row r="331" spans="2:8" ht="38.25" customHeight="1">
      <c r="B331" s="47"/>
      <c r="C331" s="20"/>
      <c r="D331" s="14" t="s">
        <v>19</v>
      </c>
      <c r="E331" s="15" t="s">
        <v>20</v>
      </c>
      <c r="F331" s="17">
        <v>1911000</v>
      </c>
      <c r="G331" s="17">
        <v>1574808.42</v>
      </c>
      <c r="H331" s="53">
        <f t="shared" si="6"/>
        <v>82.40755729984302</v>
      </c>
    </row>
    <row r="332" spans="2:8" ht="29.25" customHeight="1">
      <c r="B332" s="48"/>
      <c r="C332" s="19" t="s">
        <v>186</v>
      </c>
      <c r="D332" s="14"/>
      <c r="E332" s="15" t="s">
        <v>187</v>
      </c>
      <c r="F332" s="16">
        <f>SUM(F333:F342)</f>
        <v>118250</v>
      </c>
      <c r="G332" s="16">
        <f>SUM(G333:G342)</f>
        <v>117689.81</v>
      </c>
      <c r="H332" s="53">
        <f t="shared" si="6"/>
        <v>99.52626638477801</v>
      </c>
    </row>
    <row r="333" spans="2:8" ht="28.5" customHeight="1">
      <c r="B333" s="48"/>
      <c r="C333" s="20"/>
      <c r="D333" s="14" t="s">
        <v>62</v>
      </c>
      <c r="E333" s="15" t="s">
        <v>63</v>
      </c>
      <c r="F333" s="17">
        <v>5000</v>
      </c>
      <c r="G333" s="17">
        <v>4995</v>
      </c>
      <c r="H333" s="53">
        <f t="shared" si="6"/>
        <v>99.9</v>
      </c>
    </row>
    <row r="334" spans="2:8" ht="33" customHeight="1">
      <c r="B334" s="48"/>
      <c r="C334" s="20"/>
      <c r="D334" s="14" t="s">
        <v>209</v>
      </c>
      <c r="E334" s="15" t="s">
        <v>210</v>
      </c>
      <c r="F334" s="17">
        <v>4050</v>
      </c>
      <c r="G334" s="17">
        <v>4050</v>
      </c>
      <c r="H334" s="53">
        <v>0</v>
      </c>
    </row>
    <row r="335" spans="2:8" ht="29.25" customHeight="1">
      <c r="B335" s="48"/>
      <c r="C335" s="20"/>
      <c r="D335" s="14" t="s">
        <v>11</v>
      </c>
      <c r="E335" s="15" t="s">
        <v>12</v>
      </c>
      <c r="F335" s="17">
        <v>3180</v>
      </c>
      <c r="G335" s="17">
        <v>3177.8</v>
      </c>
      <c r="H335" s="53">
        <f t="shared" si="6"/>
        <v>99.93081761006289</v>
      </c>
    </row>
    <row r="336" spans="2:8" ht="33.75" customHeight="1">
      <c r="B336" s="48"/>
      <c r="C336" s="20"/>
      <c r="D336" s="14" t="s">
        <v>13</v>
      </c>
      <c r="E336" s="15" t="s">
        <v>14</v>
      </c>
      <c r="F336" s="17">
        <v>587</v>
      </c>
      <c r="G336" s="17">
        <v>568.15</v>
      </c>
      <c r="H336" s="53">
        <f t="shared" si="6"/>
        <v>96.78875638841566</v>
      </c>
    </row>
    <row r="337" spans="2:8" ht="30" customHeight="1">
      <c r="B337" s="48"/>
      <c r="C337" s="20"/>
      <c r="D337" s="14" t="s">
        <v>15</v>
      </c>
      <c r="E337" s="15" t="s">
        <v>16</v>
      </c>
      <c r="F337" s="17">
        <v>42800</v>
      </c>
      <c r="G337" s="17">
        <v>42794.28</v>
      </c>
      <c r="H337" s="53">
        <f t="shared" si="6"/>
        <v>99.98663551401869</v>
      </c>
    </row>
    <row r="338" spans="2:8" ht="31.5" customHeight="1">
      <c r="B338" s="48"/>
      <c r="C338" s="20"/>
      <c r="D338" s="14" t="s">
        <v>25</v>
      </c>
      <c r="E338" s="15" t="s">
        <v>26</v>
      </c>
      <c r="F338" s="17">
        <v>33174</v>
      </c>
      <c r="G338" s="17">
        <v>33003.78</v>
      </c>
      <c r="H338" s="53">
        <f t="shared" si="6"/>
        <v>99.48688732139627</v>
      </c>
    </row>
    <row r="339" spans="2:8" ht="32.25" customHeight="1">
      <c r="B339" s="48"/>
      <c r="C339" s="20"/>
      <c r="D339" s="14" t="s">
        <v>45</v>
      </c>
      <c r="E339" s="15" t="s">
        <v>46</v>
      </c>
      <c r="F339" s="17">
        <v>4010</v>
      </c>
      <c r="G339" s="17">
        <v>3965.55</v>
      </c>
      <c r="H339" s="53">
        <f t="shared" si="6"/>
        <v>98.89152119700748</v>
      </c>
    </row>
    <row r="340" spans="2:8" ht="29.25" customHeight="1">
      <c r="B340" s="48"/>
      <c r="C340" s="20"/>
      <c r="D340" s="14" t="s">
        <v>27</v>
      </c>
      <c r="E340" s="15" t="s">
        <v>28</v>
      </c>
      <c r="F340" s="17">
        <v>15456</v>
      </c>
      <c r="G340" s="17">
        <v>15147.25</v>
      </c>
      <c r="H340" s="53">
        <f t="shared" si="6"/>
        <v>98.00239389233954</v>
      </c>
    </row>
    <row r="341" spans="2:8" ht="33.75" customHeight="1">
      <c r="B341" s="48"/>
      <c r="C341" s="20"/>
      <c r="D341" s="14" t="s">
        <v>58</v>
      </c>
      <c r="E341" s="15" t="s">
        <v>59</v>
      </c>
      <c r="F341" s="17">
        <v>2890</v>
      </c>
      <c r="G341" s="17">
        <v>2885</v>
      </c>
      <c r="H341" s="53">
        <f t="shared" si="6"/>
        <v>99.82698961937716</v>
      </c>
    </row>
    <row r="342" spans="2:8" ht="33.75" customHeight="1" thickBot="1">
      <c r="B342" s="48"/>
      <c r="C342" s="20"/>
      <c r="D342" s="55" t="s">
        <v>17</v>
      </c>
      <c r="E342" s="56" t="s">
        <v>18</v>
      </c>
      <c r="F342" s="17">
        <v>7103</v>
      </c>
      <c r="G342" s="17">
        <v>7103</v>
      </c>
      <c r="H342" s="53">
        <f t="shared" si="6"/>
        <v>100</v>
      </c>
    </row>
    <row r="343" spans="2:8" ht="44.25" customHeight="1" thickBot="1" thickTop="1">
      <c r="B343" s="49"/>
      <c r="C343" s="13"/>
      <c r="D343" s="57" t="s">
        <v>188</v>
      </c>
      <c r="E343" s="58"/>
      <c r="F343" s="54">
        <f>F5+F16+F26+F43+F47+F85+F88+F104+F111+F114+F117+F192+F213+F275+F293+F318+F329</f>
        <v>16848899</v>
      </c>
      <c r="G343" s="22">
        <f>G5+G16+G26+G43+G47+G85+G88+G104+G111+G114+G117+G192+G213+G275+G293+G318+G329</f>
        <v>16266127.530000001</v>
      </c>
      <c r="H343" s="6">
        <f>G343/F343*100</f>
        <v>96.54118960532674</v>
      </c>
    </row>
    <row r="344" spans="1:8" ht="12.75" customHeight="1">
      <c r="A344" s="21"/>
      <c r="B344" s="21"/>
      <c r="C344" s="21"/>
      <c r="D344" s="21"/>
      <c r="E344" s="21"/>
      <c r="F344" s="21"/>
      <c r="G344" s="21"/>
      <c r="H344" s="21"/>
    </row>
    <row r="345" spans="2:8" ht="112.5" customHeight="1">
      <c r="B345" s="45"/>
      <c r="C345" s="45"/>
      <c r="D345" s="45"/>
      <c r="E345" s="44"/>
      <c r="F345" s="44"/>
      <c r="G345" s="24"/>
      <c r="H345" s="24"/>
    </row>
    <row r="346" ht="15.75">
      <c r="E346" s="24"/>
    </row>
    <row r="352" ht="15">
      <c r="E352" s="23"/>
    </row>
  </sheetData>
  <mergeCells count="7">
    <mergeCell ref="B1:H1"/>
    <mergeCell ref="E345:F345"/>
    <mergeCell ref="B345:D345"/>
    <mergeCell ref="B2:F2"/>
    <mergeCell ref="B331:B343"/>
    <mergeCell ref="D343:E343"/>
    <mergeCell ref="C11:C15"/>
  </mergeCells>
  <printOptions verticalCentered="1"/>
  <pageMargins left="0.3937007874015748" right="0.3937007874015748" top="0.7874015748031497" bottom="0.7874015748031497" header="0.5118110236220472" footer="0.5511811023622047"/>
  <pageSetup horizontalDpi="600" verticalDpi="600" orientation="portrait" paperSize="9" scale="75" r:id="rId3"/>
  <headerFooter alignWithMargins="0">
    <oddHeader>&amp;R&amp;12Załącznik nr 2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2009-03-05T08:49:47Z</cp:lastPrinted>
  <dcterms:created xsi:type="dcterms:W3CDTF">2007-10-29T21:03:59Z</dcterms:created>
  <dcterms:modified xsi:type="dcterms:W3CDTF">2009-03-05T08:56:40Z</dcterms:modified>
  <cp:category/>
  <cp:version/>
  <cp:contentType/>
  <cp:contentStatus/>
</cp:coreProperties>
</file>