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0" windowWidth="12300" windowHeight="8700" activeTab="0"/>
  </bookViews>
  <sheets>
    <sheet name="doc1" sheetId="1" r:id="rId1"/>
  </sheets>
  <definedNames>
    <definedName name="_xlnm.Print_Area" localSheetId="0">'doc1'!$B$1:$I$126</definedName>
  </definedNames>
  <calcPr fullCalcOnLoad="1"/>
</workbook>
</file>

<file path=xl/sharedStrings.xml><?xml version="1.0" encoding="utf-8"?>
<sst xmlns="http://schemas.openxmlformats.org/spreadsheetml/2006/main" count="256" uniqueCount="178">
  <si>
    <t>Dział</t>
  </si>
  <si>
    <t>Rozdział</t>
  </si>
  <si>
    <t>Paragraf</t>
  </si>
  <si>
    <t>Treść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</si>
  <si>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</si>
  <si>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</si>
  <si>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</si>
  <si>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</si>
  <si>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</si>
  <si>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</si>
  <si>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</si>
  <si>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</si>
  <si>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</si>
  <si>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</si>
  <si>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2010</t>
  </si>
  <si>
    <t>Dotacje celowe otrzymane z budżetu państwa na realizację zadań bieżących z zakresu administracji rządowej oraz innych zadań zleconych gminie (związkom gmin) ustawami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</si>
  <si>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</si>
  <si>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</si>
  <si>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</si>
  <si>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</si>
  <si>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</si>
  <si>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</si>
  <si>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60016</t>
  </si>
  <si>
    <t>Drogi publiczne gminne</t>
  </si>
  <si>
    <t>6260</t>
  </si>
  <si>
    <t>Dotacje otrzymane z funduszy celowych na finansowanie lub dofinansowanie kosztów realizacji 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</si>
  <si>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</si>
  <si>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</si>
  <si>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</si>
  <si>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</si>
  <si>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</si>
  <si>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</si>
  <si>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</si>
  <si>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</si>
  <si>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0920</t>
  </si>
  <si>
    <t>Pozostałe odsetki</t>
  </si>
  <si>
    <t>0970</t>
  </si>
  <si>
    <t>Wpływy z różnych dochodów</t>
  </si>
  <si>
    <t>750</t>
  </si>
  <si>
    <t>Administracja publiczna</t>
  </si>
  <si>
    <t>75011</t>
  </si>
  <si>
    <t>Urzędy wojewódzkie</t>
  </si>
  <si>
    <t>0690</t>
  </si>
  <si>
    <t>Wpływy z różnych opłat</t>
  </si>
  <si>
    <t>75023</t>
  </si>
  <si>
    <t>Urzędy gmin (miast i miast na prawach powiatu)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</si>
  <si>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</si>
  <si>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</si>
  <si>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</si>
  <si>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</si>
  <si>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</si>
  <si>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</si>
  <si>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</si>
  <si>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</si>
  <si>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</si>
  <si>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</si>
  <si>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</si>
  <si>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</si>
  <si>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</si>
  <si>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</si>
  <si>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</si>
  <si>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</si>
  <si>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</si>
  <si>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</si>
  <si>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</si>
  <si>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</si>
  <si>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</si>
  <si>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</si>
  <si>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</si>
  <si>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</si>
  <si>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</si>
  <si>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</si>
  <si>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</si>
  <si>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</si>
  <si>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</si>
  <si>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</si>
  <si>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</si>
  <si>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</si>
  <si>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</si>
  <si>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</si>
  <si>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</si>
  <si>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</si>
  <si>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</si>
  <si>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</si>
  <si>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</si>
  <si>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</si>
  <si>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</si>
  <si>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</si>
  <si>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</si>
  <si>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jednostki samorządu terytorialnego na podstawie odrębnych ustaw</t>
  </si>
  <si>
    <t>75619</t>
  </si>
  <si>
    <t>Wpływy z różnych rozliczeń</t>
  </si>
  <si>
    <t>0460</t>
  </si>
  <si>
    <t>Wpływy z opłaty eksploatacyjnej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</si>
  <si>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</si>
  <si>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</si>
  <si>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</si>
  <si>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</si>
  <si>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</si>
  <si>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</si>
  <si>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</si>
  <si>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</si>
  <si>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</si>
  <si>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</si>
  <si>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</si>
  <si>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</si>
  <si>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</si>
  <si>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</si>
  <si>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</si>
  <si>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</si>
  <si>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</si>
  <si>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</si>
  <si>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</si>
  <si>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</si>
  <si>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</si>
  <si>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</si>
  <si>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6300</t>
  </si>
  <si>
    <t>Wpływy z tytułu pomocy finansowej udzielanej między jednostkami samorządu terytorialnego na dofinansowanie własnych zadań inwestycyjnych i zakupów inwestycyjnych</t>
  </si>
  <si>
    <t>80110</t>
  </si>
  <si>
    <t>Gimnazja</t>
  </si>
  <si>
    <t>80195</t>
  </si>
  <si>
    <t>2710</t>
  </si>
  <si>
    <t>Wpływy z tytułu pomocy finansowej udzielanej między jednostkami samorządu terytorialnego na dofinansowanie własnych zadań bieżących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</si>
  <si>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</si>
  <si>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</si>
  <si>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</si>
  <si>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</si>
  <si>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</si>
  <si>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</si>
  <si>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</si>
  <si>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</si>
  <si>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</si>
  <si>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</si>
  <si>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</si>
  <si>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</si>
  <si>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</si>
  <si>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</si>
  <si>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</si>
  <si>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</si>
  <si>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</si>
  <si>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90095</t>
  </si>
  <si>
    <t>2440</t>
  </si>
  <si>
    <t>Dotacje otrzymane z funduszy celowych na realizację zadań bieżących jednostek sektora finansów publicznych</t>
  </si>
  <si>
    <t>921</t>
  </si>
  <si>
    <t>Kultura i ochrona dziedzictwa narodowego</t>
  </si>
  <si>
    <t>92195</t>
  </si>
  <si>
    <t>6298</t>
  </si>
  <si>
    <t>926</t>
  </si>
  <si>
    <t>Kultura fizyczna i sport</t>
  </si>
  <si>
    <t>92601</t>
  </si>
  <si>
    <t>Obiekty sportowe</t>
  </si>
  <si>
    <t>RAZEM:</t>
  </si>
  <si>
    <t>Wpływy z róznych dochodów</t>
  </si>
  <si>
    <t>90001</t>
  </si>
  <si>
    <t>Gospodarka ściekowa i ochrona wód</t>
  </si>
  <si>
    <t>Środki na dofinansowanie własnych inwestycji gmin, powoiatów, samorządów województw, pozyskane z innych żródeł</t>
  </si>
  <si>
    <t>1</t>
  </si>
  <si>
    <t>2</t>
  </si>
  <si>
    <t>3</t>
  </si>
  <si>
    <t>4</t>
  </si>
  <si>
    <t>5</t>
  </si>
  <si>
    <t>6</t>
  </si>
  <si>
    <t>7</t>
  </si>
  <si>
    <t>% wykonania 6:5</t>
  </si>
  <si>
    <t>75412</t>
  </si>
  <si>
    <t>Ochotnicze straże pożarne</t>
  </si>
  <si>
    <t>2708</t>
  </si>
  <si>
    <t>Środki na dofinansowanie własnych zadań bieżących gmin, powiatów, samorzadów województw pozyskane z innych źródeł</t>
  </si>
  <si>
    <t>2700</t>
  </si>
  <si>
    <t>Środki na dofinansowanie własnych zadań bieżących gmin, powiatów samorządów województw pozyskane z innych źródeł</t>
  </si>
  <si>
    <t>2020</t>
  </si>
  <si>
    <t>Dotacje celowe otrzymane z budzetu państwa na zadania bieżące real;izowane przez gminę na podstawie porozumień z organami administracji rządowej</t>
  </si>
  <si>
    <t>75108</t>
  </si>
  <si>
    <t>Wpływy z tyt. pomocy finansowej udzielanej między jst na dofinansowanie własnych zadań inwestycyjnych i zakupów inwestycyjnych</t>
  </si>
  <si>
    <t xml:space="preserve">Załącznik Nr 1                                                                  </t>
  </si>
  <si>
    <t>Plan na 2007r.</t>
  </si>
  <si>
    <t>Wykoanie  za 2007r.</t>
  </si>
  <si>
    <t>Wykonanie  dochodów budzetu Gminy Kałuszyn   za  2007 r  w układzie pełnej klasyfikacji budżetowej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</si>
</sst>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1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2" borderId="2" xfId="0" applyFont="1" applyBorder="1" applyAlignment="1">
      <alignment vertical="top" wrapText="1"/>
    </xf>
    <xf numFmtId="49" fontId="2" fillId="2" borderId="3" xfId="0" applyFont="1" applyBorder="1" applyAlignment="1">
      <alignment vertical="top" wrapText="1"/>
    </xf>
    <xf numFmtId="49" fontId="2" fillId="2" borderId="4" xfId="0" applyFont="1" applyBorder="1" applyAlignment="1">
      <alignment vertical="top" wrapText="1"/>
    </xf>
    <xf numFmtId="49" fontId="2" fillId="2" borderId="0" xfId="0" applyFont="1" applyAlignment="1">
      <alignment horizontal="left" vertical="top" wrapText="1"/>
    </xf>
    <xf numFmtId="49" fontId="5" fillId="3" borderId="1" xfId="0" applyFont="1" applyAlignment="1">
      <alignment horizontal="center" vertical="center" wrapText="1"/>
    </xf>
    <xf numFmtId="49" fontId="5" fillId="3" borderId="1" xfId="0" applyFont="1" applyAlignment="1">
      <alignment horizontal="left" vertical="center" wrapText="1"/>
    </xf>
    <xf numFmtId="49" fontId="2" fillId="2" borderId="5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2" fillId="2" borderId="1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3" borderId="1" xfId="0" applyFont="1" applyAlignment="1">
      <alignment horizontal="center" vertical="center" wrapText="1"/>
    </xf>
    <xf numFmtId="49" fontId="7" fillId="3" borderId="1" xfId="0" applyFont="1" applyAlignment="1">
      <alignment horizontal="left" vertical="center" wrapText="1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49" fontId="2" fillId="2" borderId="5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left" vertical="center" wrapText="1"/>
    </xf>
    <xf numFmtId="49" fontId="2" fillId="2" borderId="6" xfId="0" applyFont="1" applyFill="1" applyBorder="1" applyAlignment="1">
      <alignment horizontal="center" vertical="center" wrapText="1"/>
    </xf>
    <xf numFmtId="49" fontId="2" fillId="2" borderId="7" xfId="0" applyFont="1" applyFill="1" applyBorder="1" applyAlignment="1">
      <alignment horizontal="center" vertical="center" wrapText="1"/>
    </xf>
    <xf numFmtId="49" fontId="7" fillId="3" borderId="8" xfId="0" applyFont="1" applyBorder="1" applyAlignment="1">
      <alignment horizontal="center" vertical="center" wrapText="1"/>
    </xf>
    <xf numFmtId="49" fontId="2" fillId="2" borderId="9" xfId="0" applyFont="1" applyFill="1" applyBorder="1" applyAlignment="1">
      <alignment horizontal="center" vertical="center" wrapText="1"/>
    </xf>
    <xf numFmtId="49" fontId="2" fillId="2" borderId="10" xfId="0" applyFont="1" applyFill="1" applyBorder="1" applyAlignment="1">
      <alignment horizontal="center" vertical="center" wrapText="1"/>
    </xf>
    <xf numFmtId="49" fontId="7" fillId="3" borderId="11" xfId="0" applyFont="1" applyBorder="1" applyAlignment="1">
      <alignment horizontal="center" vertical="center" wrapText="1"/>
    </xf>
    <xf numFmtId="49" fontId="7" fillId="3" borderId="1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8" fillId="2" borderId="6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Alignment="1">
      <alignment horizontal="right" vertical="center" wrapText="1"/>
    </xf>
    <xf numFmtId="4" fontId="2" fillId="2" borderId="1" xfId="0" applyNumberFormat="1" applyFont="1" applyAlignment="1">
      <alignment horizontal="right" vertical="center" wrapText="1"/>
    </xf>
    <xf numFmtId="4" fontId="7" fillId="3" borderId="1" xfId="0" applyNumberFormat="1" applyFont="1" applyAlignment="1">
      <alignment horizontal="right" vertical="center" wrapText="1"/>
    </xf>
    <xf numFmtId="4" fontId="5" fillId="3" borderId="1" xfId="0" applyNumberFormat="1" applyFont="1" applyAlignment="1">
      <alignment horizontal="right" vertical="center" wrapText="1"/>
    </xf>
    <xf numFmtId="4" fontId="8" fillId="2" borderId="6" xfId="0" applyNumberFormat="1" applyFont="1" applyBorder="1" applyAlignment="1">
      <alignment horizontal="right" vertical="center" wrapText="1"/>
    </xf>
    <xf numFmtId="4" fontId="8" fillId="2" borderId="1" xfId="0" applyNumberFormat="1" applyFont="1" applyAlignment="1">
      <alignment horizontal="right" vertical="center" wrapText="1"/>
    </xf>
    <xf numFmtId="49" fontId="2" fillId="2" borderId="13" xfId="0" applyFont="1" applyBorder="1" applyAlignment="1">
      <alignment horizontal="center" vertical="center" wrapText="1"/>
    </xf>
    <xf numFmtId="49" fontId="2" fillId="2" borderId="14" xfId="0" applyFont="1" applyBorder="1" applyAlignment="1">
      <alignment horizontal="center" vertical="center" wrapText="1"/>
    </xf>
    <xf numFmtId="49" fontId="2" fillId="2" borderId="15" xfId="0" applyFont="1" applyBorder="1" applyAlignment="1">
      <alignment horizontal="center" vertical="center" wrapText="1"/>
    </xf>
    <xf numFmtId="10" fontId="7" fillId="3" borderId="1" xfId="0" applyNumberFormat="1" applyFont="1" applyAlignment="1">
      <alignment horizontal="right" vertical="center" wrapText="1"/>
    </xf>
    <xf numFmtId="10" fontId="2" fillId="2" borderId="1" xfId="0" applyNumberFormat="1" applyFont="1" applyFill="1" applyAlignment="1">
      <alignment horizontal="right" vertical="center" wrapText="1"/>
    </xf>
    <xf numFmtId="10" fontId="2" fillId="2" borderId="1" xfId="0" applyNumberFormat="1" applyFont="1" applyAlignment="1">
      <alignment horizontal="right" vertical="center" wrapText="1"/>
    </xf>
    <xf numFmtId="10" fontId="5" fillId="3" borderId="1" xfId="0" applyNumberFormat="1" applyFont="1" applyAlignment="1">
      <alignment horizontal="right" vertical="center" wrapText="1"/>
    </xf>
    <xf numFmtId="0" fontId="6" fillId="4" borderId="0" xfId="0" applyNumberFormat="1" applyFont="1" applyFill="1" applyBorder="1" applyAlignment="1" applyProtection="1">
      <alignment horizontal="left"/>
      <protection locked="0"/>
    </xf>
    <xf numFmtId="49" fontId="7" fillId="2" borderId="0" xfId="0" applyFont="1" applyFill="1" applyBorder="1" applyAlignment="1">
      <alignment horizontal="center" vertical="center" wrapText="1"/>
    </xf>
    <xf numFmtId="49" fontId="7" fillId="2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 wrapText="1"/>
      <protection locked="0"/>
    </xf>
    <xf numFmtId="49" fontId="2" fillId="2" borderId="0" xfId="0" applyFont="1" applyBorder="1" applyAlignment="1">
      <alignment horizontal="center" vertical="center" wrapText="1"/>
    </xf>
    <xf numFmtId="49" fontId="2" fillId="2" borderId="0" xfId="0" applyFont="1" applyBorder="1" applyAlignment="1">
      <alignment horizontal="center" vertical="center" wrapText="1"/>
    </xf>
    <xf numFmtId="49" fontId="2" fillId="2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="75" zoomScaleNormal="75" zoomScaleSheetLayoutView="50" workbookViewId="0" topLeftCell="B1">
      <selection activeCell="F3" sqref="F3"/>
    </sheetView>
  </sheetViews>
  <sheetFormatPr defaultColWidth="9.33203125" defaultRowHeight="12.75"/>
  <cols>
    <col min="1" max="1" width="0.1640625" style="3" hidden="1" customWidth="1"/>
    <col min="2" max="2" width="6.66015625" style="3" customWidth="1"/>
    <col min="3" max="3" width="10.66015625" style="3" customWidth="1"/>
    <col min="4" max="4" width="10.33203125" style="3" customWidth="1"/>
    <col min="5" max="5" width="63.66015625" style="3" customWidth="1"/>
    <col min="6" max="6" width="23.16015625" style="3" customWidth="1"/>
    <col min="7" max="7" width="22.66015625" style="3" customWidth="1"/>
    <col min="8" max="8" width="17.16015625" style="3" customWidth="1"/>
    <col min="9" max="16384" width="9.33203125" style="3" customWidth="1"/>
  </cols>
  <sheetData>
    <row r="1" spans="1:14" ht="64.5" customHeight="1">
      <c r="A1" s="49"/>
      <c r="B1" s="49"/>
      <c r="C1" s="49"/>
      <c r="D1" s="49"/>
      <c r="E1" s="49"/>
      <c r="F1" s="55" t="s">
        <v>174</v>
      </c>
      <c r="G1" s="55"/>
      <c r="H1" s="55"/>
      <c r="I1" s="4"/>
      <c r="J1" s="4"/>
      <c r="K1" s="4"/>
      <c r="L1" s="4"/>
      <c r="M1" s="4"/>
      <c r="N1" s="4"/>
    </row>
    <row r="2" spans="4:7" ht="69.75" customHeight="1">
      <c r="D2" s="28"/>
      <c r="E2" s="31" t="s">
        <v>177</v>
      </c>
      <c r="F2" s="28"/>
      <c r="G2" s="4"/>
    </row>
    <row r="3" spans="2:8" ht="65.25" customHeight="1">
      <c r="B3" s="5"/>
      <c r="C3" s="6"/>
      <c r="D3" s="6"/>
      <c r="E3" s="6"/>
      <c r="F3" s="7"/>
      <c r="G3" s="8"/>
      <c r="H3" s="8"/>
    </row>
    <row r="4" spans="2:9" ht="46.5" customHeight="1">
      <c r="B4" s="2" t="s">
        <v>0</v>
      </c>
      <c r="C4" s="2" t="s">
        <v>1</v>
      </c>
      <c r="D4" s="2" t="s">
        <v>2</v>
      </c>
      <c r="E4" s="2" t="s">
        <v>3</v>
      </c>
      <c r="F4" s="2" t="s">
        <v>175</v>
      </c>
      <c r="G4" s="2" t="s">
        <v>176</v>
      </c>
      <c r="H4" s="2" t="s">
        <v>163</v>
      </c>
      <c r="I4" s="1"/>
    </row>
    <row r="5" spans="2:9" ht="17.25" customHeight="1">
      <c r="B5" s="2" t="s">
        <v>156</v>
      </c>
      <c r="C5" s="2" t="s">
        <v>157</v>
      </c>
      <c r="D5" s="2" t="s">
        <v>158</v>
      </c>
      <c r="E5" s="2" t="s">
        <v>159</v>
      </c>
      <c r="F5" s="2" t="s">
        <v>160</v>
      </c>
      <c r="G5" s="2" t="s">
        <v>161</v>
      </c>
      <c r="H5" s="2" t="s">
        <v>162</v>
      </c>
      <c r="I5" s="1"/>
    </row>
    <row r="6" spans="2:8" s="14" customFormat="1" ht="28.5" customHeight="1">
      <c r="B6" s="15" t="s">
        <v>4</v>
      </c>
      <c r="C6" s="15"/>
      <c r="D6" s="15"/>
      <c r="E6" s="16" t="s">
        <v>5</v>
      </c>
      <c r="F6" s="34">
        <f>F7+F9</f>
        <v>53875</v>
      </c>
      <c r="G6" s="34">
        <f>G7+G9</f>
        <v>53508.53</v>
      </c>
      <c r="H6" s="41">
        <f>G6/F6</f>
        <v>0.9931977726218097</v>
      </c>
    </row>
    <row r="7" spans="2:8" s="17" customFormat="1" ht="18.75" customHeight="1">
      <c r="B7" s="18"/>
      <c r="C7" s="19" t="s">
        <v>6</v>
      </c>
      <c r="D7" s="19"/>
      <c r="E7" s="20" t="s">
        <v>7</v>
      </c>
      <c r="F7" s="32">
        <f>SUM(F8:F8)</f>
        <v>250</v>
      </c>
      <c r="G7" s="32">
        <v>250</v>
      </c>
      <c r="H7" s="42">
        <f aca="true" t="shared" si="0" ref="H7:H73">G7/F7</f>
        <v>1</v>
      </c>
    </row>
    <row r="8" spans="2:8" ht="72" customHeight="1">
      <c r="B8" s="11"/>
      <c r="C8" s="11"/>
      <c r="D8" s="12" t="s">
        <v>8</v>
      </c>
      <c r="E8" s="13" t="s">
        <v>9</v>
      </c>
      <c r="F8" s="33">
        <v>250</v>
      </c>
      <c r="G8" s="33">
        <v>250</v>
      </c>
      <c r="H8" s="43">
        <f t="shared" si="0"/>
        <v>1</v>
      </c>
    </row>
    <row r="9" spans="2:8" s="17" customFormat="1" ht="20.25" customHeight="1">
      <c r="B9" s="18"/>
      <c r="C9" s="19" t="s">
        <v>10</v>
      </c>
      <c r="D9" s="19"/>
      <c r="E9" s="20" t="s">
        <v>11</v>
      </c>
      <c r="F9" s="32">
        <f>SUM(F10:F11)</f>
        <v>53625</v>
      </c>
      <c r="G9" s="32">
        <f>SUM(G10:G11)</f>
        <v>53258.53</v>
      </c>
      <c r="H9" s="42">
        <f t="shared" si="0"/>
        <v>0.9931660606060606</v>
      </c>
    </row>
    <row r="10" spans="2:8" ht="83.25" customHeight="1">
      <c r="B10" s="11"/>
      <c r="C10" s="11"/>
      <c r="D10" s="12" t="s">
        <v>12</v>
      </c>
      <c r="E10" s="13" t="s">
        <v>13</v>
      </c>
      <c r="F10" s="33">
        <v>2000</v>
      </c>
      <c r="G10" s="33">
        <v>1640.99</v>
      </c>
      <c r="H10" s="43">
        <f t="shared" si="0"/>
        <v>0.820495</v>
      </c>
    </row>
    <row r="11" spans="2:8" ht="72" customHeight="1">
      <c r="B11" s="11"/>
      <c r="C11" s="11"/>
      <c r="D11" s="12" t="s">
        <v>14</v>
      </c>
      <c r="E11" s="13" t="s">
        <v>15</v>
      </c>
      <c r="F11" s="33">
        <v>51625</v>
      </c>
      <c r="G11" s="33">
        <v>51617.54</v>
      </c>
      <c r="H11" s="43">
        <f t="shared" si="0"/>
        <v>0.9998554963680387</v>
      </c>
    </row>
    <row r="12" spans="2:8" s="14" customFormat="1" ht="29.25" customHeight="1">
      <c r="B12" s="15" t="s">
        <v>16</v>
      </c>
      <c r="C12" s="15"/>
      <c r="D12" s="15"/>
      <c r="E12" s="16" t="s">
        <v>17</v>
      </c>
      <c r="F12" s="34">
        <f>F13+F16</f>
        <v>212420</v>
      </c>
      <c r="G12" s="34">
        <f>G13+G16</f>
        <v>215242.77</v>
      </c>
      <c r="H12" s="41">
        <f t="shared" si="0"/>
        <v>1.013288626306374</v>
      </c>
    </row>
    <row r="13" spans="2:8" s="17" customFormat="1" ht="24" customHeight="1">
      <c r="B13" s="18"/>
      <c r="C13" s="19" t="s">
        <v>18</v>
      </c>
      <c r="D13" s="19"/>
      <c r="E13" s="20" t="s">
        <v>19</v>
      </c>
      <c r="F13" s="32">
        <f>SUM(F14:F15)</f>
        <v>151814</v>
      </c>
      <c r="G13" s="32">
        <f>SUM(G14:G15)</f>
        <v>151818.84</v>
      </c>
      <c r="H13" s="42">
        <f t="shared" si="0"/>
        <v>1.0000318811176834</v>
      </c>
    </row>
    <row r="14" spans="2:8" s="17" customFormat="1" ht="33.75" customHeight="1">
      <c r="B14" s="18"/>
      <c r="C14" s="19"/>
      <c r="D14" s="19" t="s">
        <v>36</v>
      </c>
      <c r="E14" s="20" t="s">
        <v>37</v>
      </c>
      <c r="F14" s="32">
        <v>5200</v>
      </c>
      <c r="G14" s="32">
        <v>5204.84</v>
      </c>
      <c r="H14" s="42">
        <f t="shared" si="0"/>
        <v>1.0009307692307692</v>
      </c>
    </row>
    <row r="15" spans="2:8" ht="72.75" customHeight="1">
      <c r="B15" s="11"/>
      <c r="C15" s="11"/>
      <c r="D15" s="12" t="s">
        <v>20</v>
      </c>
      <c r="E15" s="13" t="s">
        <v>21</v>
      </c>
      <c r="F15" s="33">
        <v>146614</v>
      </c>
      <c r="G15" s="33">
        <v>146614</v>
      </c>
      <c r="H15" s="43">
        <f t="shared" si="0"/>
        <v>1</v>
      </c>
    </row>
    <row r="16" spans="2:8" s="17" customFormat="1" ht="28.5" customHeight="1">
      <c r="B16" s="18"/>
      <c r="C16" s="19" t="s">
        <v>22</v>
      </c>
      <c r="D16" s="19"/>
      <c r="E16" s="20" t="s">
        <v>23</v>
      </c>
      <c r="F16" s="32">
        <f>SUM(F17:F18)</f>
        <v>60606</v>
      </c>
      <c r="G16" s="32">
        <f>SUM(G17:G18)</f>
        <v>63423.93</v>
      </c>
      <c r="H16" s="42">
        <f t="shared" si="0"/>
        <v>1.0464958914958915</v>
      </c>
    </row>
    <row r="17" spans="2:8" s="17" customFormat="1" ht="37.5" customHeight="1">
      <c r="B17" s="18"/>
      <c r="C17" s="19"/>
      <c r="D17" s="19" t="s">
        <v>36</v>
      </c>
      <c r="E17" s="20" t="s">
        <v>37</v>
      </c>
      <c r="F17" s="32">
        <v>2960</v>
      </c>
      <c r="G17" s="32">
        <v>5777.93</v>
      </c>
      <c r="H17" s="42">
        <f t="shared" si="0"/>
        <v>1.9520033783783786</v>
      </c>
    </row>
    <row r="18" spans="2:8" ht="76.5" customHeight="1">
      <c r="B18" s="11"/>
      <c r="C18" s="11"/>
      <c r="D18" s="12" t="s">
        <v>24</v>
      </c>
      <c r="E18" s="13" t="s">
        <v>25</v>
      </c>
      <c r="F18" s="33">
        <v>57646</v>
      </c>
      <c r="G18" s="33">
        <v>57646</v>
      </c>
      <c r="H18" s="43">
        <f t="shared" si="0"/>
        <v>1</v>
      </c>
    </row>
    <row r="19" spans="2:8" s="14" customFormat="1" ht="27" customHeight="1">
      <c r="B19" s="15" t="s">
        <v>26</v>
      </c>
      <c r="C19" s="15"/>
      <c r="D19" s="15"/>
      <c r="E19" s="16" t="s">
        <v>27</v>
      </c>
      <c r="F19" s="34">
        <f>F20</f>
        <v>282850</v>
      </c>
      <c r="G19" s="34">
        <f>G20</f>
        <v>163323.97999999998</v>
      </c>
      <c r="H19" s="41">
        <f t="shared" si="0"/>
        <v>0.5774225914795827</v>
      </c>
    </row>
    <row r="20" spans="2:8" s="17" customFormat="1" ht="24" customHeight="1">
      <c r="B20" s="18"/>
      <c r="C20" s="19" t="s">
        <v>28</v>
      </c>
      <c r="D20" s="19"/>
      <c r="E20" s="20" t="s">
        <v>29</v>
      </c>
      <c r="F20" s="32">
        <f>SUM(F21:F25)</f>
        <v>282850</v>
      </c>
      <c r="G20" s="32">
        <f>SUM(G21:G25)</f>
        <v>163323.97999999998</v>
      </c>
      <c r="H20" s="42">
        <f t="shared" si="0"/>
        <v>0.5774225914795827</v>
      </c>
    </row>
    <row r="21" spans="2:8" ht="36.75" customHeight="1">
      <c r="B21" s="11"/>
      <c r="C21" s="11"/>
      <c r="D21" s="12" t="s">
        <v>30</v>
      </c>
      <c r="E21" s="13" t="s">
        <v>31</v>
      </c>
      <c r="F21" s="33">
        <v>15000</v>
      </c>
      <c r="G21" s="33">
        <v>15485.05</v>
      </c>
      <c r="H21" s="43">
        <f t="shared" si="0"/>
        <v>1.0323366666666667</v>
      </c>
    </row>
    <row r="22" spans="2:8" ht="90.75" customHeight="1">
      <c r="B22" s="11"/>
      <c r="C22" s="11"/>
      <c r="D22" s="12" t="s">
        <v>12</v>
      </c>
      <c r="E22" s="13" t="s">
        <v>13</v>
      </c>
      <c r="F22" s="33">
        <v>14000</v>
      </c>
      <c r="G22" s="33">
        <v>11642.11</v>
      </c>
      <c r="H22" s="43">
        <f t="shared" si="0"/>
        <v>0.8315792857142857</v>
      </c>
    </row>
    <row r="23" spans="2:8" ht="50.25" customHeight="1">
      <c r="B23" s="11"/>
      <c r="C23" s="11"/>
      <c r="D23" s="12" t="s">
        <v>32</v>
      </c>
      <c r="E23" s="13" t="s">
        <v>33</v>
      </c>
      <c r="F23" s="33">
        <v>241000</v>
      </c>
      <c r="G23" s="33">
        <v>121057.01</v>
      </c>
      <c r="H23" s="43">
        <f t="shared" si="0"/>
        <v>0.5023112448132779</v>
      </c>
    </row>
    <row r="24" spans="2:8" ht="22.5" customHeight="1">
      <c r="B24" s="11"/>
      <c r="C24" s="11"/>
      <c r="D24" s="12" t="s">
        <v>34</v>
      </c>
      <c r="E24" s="13" t="s">
        <v>35</v>
      </c>
      <c r="F24" s="33">
        <v>1000</v>
      </c>
      <c r="G24" s="33">
        <v>654.31</v>
      </c>
      <c r="H24" s="43">
        <f t="shared" si="0"/>
        <v>0.65431</v>
      </c>
    </row>
    <row r="25" spans="2:8" ht="24" customHeight="1">
      <c r="B25" s="11"/>
      <c r="C25" s="11"/>
      <c r="D25" s="12" t="s">
        <v>36</v>
      </c>
      <c r="E25" s="13" t="s">
        <v>37</v>
      </c>
      <c r="F25" s="33">
        <v>11850</v>
      </c>
      <c r="G25" s="33">
        <v>14485.5</v>
      </c>
      <c r="H25" s="43">
        <f t="shared" si="0"/>
        <v>1.2224050632911392</v>
      </c>
    </row>
    <row r="26" spans="2:8" s="14" customFormat="1" ht="27" customHeight="1">
      <c r="B26" s="15" t="s">
        <v>38</v>
      </c>
      <c r="C26" s="15"/>
      <c r="D26" s="15"/>
      <c r="E26" s="16" t="s">
        <v>39</v>
      </c>
      <c r="F26" s="34">
        <f>F27+F30+F33</f>
        <v>76100</v>
      </c>
      <c r="G26" s="34">
        <f>G27+G30+G33</f>
        <v>76571.55</v>
      </c>
      <c r="H26" s="41">
        <f t="shared" si="0"/>
        <v>1.0061964520367936</v>
      </c>
    </row>
    <row r="27" spans="2:8" s="17" customFormat="1" ht="20.25" customHeight="1">
      <c r="B27" s="18"/>
      <c r="C27" s="19" t="s">
        <v>40</v>
      </c>
      <c r="D27" s="19"/>
      <c r="E27" s="20" t="s">
        <v>41</v>
      </c>
      <c r="F27" s="32">
        <f>SUM(F28:F29)</f>
        <v>68890</v>
      </c>
      <c r="G27" s="32">
        <f>SUM(G28:G29)</f>
        <v>69932</v>
      </c>
      <c r="H27" s="42">
        <f t="shared" si="0"/>
        <v>1.0151255624909277</v>
      </c>
    </row>
    <row r="28" spans="2:8" ht="21.75" customHeight="1">
      <c r="B28" s="11"/>
      <c r="C28" s="11"/>
      <c r="D28" s="12" t="s">
        <v>42</v>
      </c>
      <c r="E28" s="13" t="s">
        <v>43</v>
      </c>
      <c r="F28" s="33">
        <v>2000</v>
      </c>
      <c r="G28" s="33">
        <v>3042</v>
      </c>
      <c r="H28" s="43">
        <f t="shared" si="0"/>
        <v>1.521</v>
      </c>
    </row>
    <row r="29" spans="2:8" ht="62.25" customHeight="1">
      <c r="B29" s="11"/>
      <c r="C29" s="11"/>
      <c r="D29" s="12" t="s">
        <v>14</v>
      </c>
      <c r="E29" s="13" t="s">
        <v>15</v>
      </c>
      <c r="F29" s="33">
        <v>66890</v>
      </c>
      <c r="G29" s="33">
        <v>66890</v>
      </c>
      <c r="H29" s="43">
        <f t="shared" si="0"/>
        <v>1</v>
      </c>
    </row>
    <row r="30" spans="2:8" s="17" customFormat="1" ht="20.25" customHeight="1">
      <c r="B30" s="18"/>
      <c r="C30" s="19" t="s">
        <v>44</v>
      </c>
      <c r="D30" s="19"/>
      <c r="E30" s="20" t="s">
        <v>45</v>
      </c>
      <c r="F30" s="32">
        <f>SUM(F31:F32)</f>
        <v>5210</v>
      </c>
      <c r="G30" s="32">
        <f>SUM(G31:G32)</f>
        <v>3143.0699999999997</v>
      </c>
      <c r="H30" s="42">
        <f t="shared" si="0"/>
        <v>0.6032763915547025</v>
      </c>
    </row>
    <row r="31" spans="2:8" s="17" customFormat="1" ht="73.5" customHeight="1">
      <c r="B31" s="18"/>
      <c r="C31" s="19"/>
      <c r="D31" s="19" t="s">
        <v>12</v>
      </c>
      <c r="E31" s="13" t="s">
        <v>13</v>
      </c>
      <c r="F31" s="32">
        <v>210</v>
      </c>
      <c r="G31" s="32">
        <v>210.2</v>
      </c>
      <c r="H31" s="42">
        <f t="shared" si="0"/>
        <v>1.0009523809523808</v>
      </c>
    </row>
    <row r="32" spans="2:8" s="17" customFormat="1" ht="25.5" customHeight="1">
      <c r="B32" s="18"/>
      <c r="C32" s="18"/>
      <c r="D32" s="19" t="s">
        <v>36</v>
      </c>
      <c r="E32" s="20" t="s">
        <v>37</v>
      </c>
      <c r="F32" s="32">
        <v>5000</v>
      </c>
      <c r="G32" s="32">
        <v>2932.87</v>
      </c>
      <c r="H32" s="42">
        <f t="shared" si="0"/>
        <v>0.5865739999999999</v>
      </c>
    </row>
    <row r="33" spans="2:8" s="17" customFormat="1" ht="21.75" customHeight="1">
      <c r="B33" s="18"/>
      <c r="C33" s="19" t="s">
        <v>46</v>
      </c>
      <c r="D33" s="19"/>
      <c r="E33" s="20" t="s">
        <v>11</v>
      </c>
      <c r="F33" s="32">
        <f>F34</f>
        <v>2000</v>
      </c>
      <c r="G33" s="32">
        <f>G34</f>
        <v>3496.48</v>
      </c>
      <c r="H33" s="42">
        <f t="shared" si="0"/>
        <v>1.74824</v>
      </c>
    </row>
    <row r="34" spans="2:8" s="17" customFormat="1" ht="26.25" customHeight="1">
      <c r="B34" s="22"/>
      <c r="C34" s="21"/>
      <c r="D34" s="19" t="s">
        <v>42</v>
      </c>
      <c r="E34" s="20" t="s">
        <v>43</v>
      </c>
      <c r="F34" s="32">
        <v>2000</v>
      </c>
      <c r="G34" s="32">
        <v>3496.48</v>
      </c>
      <c r="H34" s="42">
        <f t="shared" si="0"/>
        <v>1.74824</v>
      </c>
    </row>
    <row r="35" spans="2:8" s="14" customFormat="1" ht="62.25" customHeight="1">
      <c r="B35" s="26" t="s">
        <v>47</v>
      </c>
      <c r="C35" s="27"/>
      <c r="D35" s="23"/>
      <c r="E35" s="16" t="s">
        <v>48</v>
      </c>
      <c r="F35" s="34">
        <f>F36+F38</f>
        <v>10130</v>
      </c>
      <c r="G35" s="34">
        <f>G36+G38</f>
        <v>10130</v>
      </c>
      <c r="H35" s="41">
        <f t="shared" si="0"/>
        <v>1</v>
      </c>
    </row>
    <row r="36" spans="2:8" s="45" customFormat="1" ht="62.25" customHeight="1">
      <c r="B36" s="46"/>
      <c r="C36" s="25" t="s">
        <v>49</v>
      </c>
      <c r="D36" s="19"/>
      <c r="E36" s="20" t="s">
        <v>50</v>
      </c>
      <c r="F36" s="32">
        <f>F37</f>
        <v>980</v>
      </c>
      <c r="G36" s="32">
        <f>G37</f>
        <v>980</v>
      </c>
      <c r="H36" s="42">
        <f>G36/F36</f>
        <v>1</v>
      </c>
    </row>
    <row r="37" spans="2:8" s="45" customFormat="1" ht="62.25" customHeight="1">
      <c r="B37" s="46"/>
      <c r="C37" s="47"/>
      <c r="D37" s="12" t="s">
        <v>14</v>
      </c>
      <c r="E37" s="13" t="s">
        <v>15</v>
      </c>
      <c r="F37" s="33">
        <v>980</v>
      </c>
      <c r="G37" s="33">
        <v>980</v>
      </c>
      <c r="H37" s="43">
        <f>G37/F37</f>
        <v>1</v>
      </c>
    </row>
    <row r="38" spans="2:8" s="17" customFormat="1" ht="38.25" customHeight="1">
      <c r="B38" s="24"/>
      <c r="C38" s="25" t="s">
        <v>172</v>
      </c>
      <c r="D38" s="19"/>
      <c r="E38" s="20" t="s">
        <v>50</v>
      </c>
      <c r="F38" s="32">
        <f>F39</f>
        <v>9150</v>
      </c>
      <c r="G38" s="32">
        <f>G39</f>
        <v>9150</v>
      </c>
      <c r="H38" s="42">
        <f t="shared" si="0"/>
        <v>1</v>
      </c>
    </row>
    <row r="39" spans="2:8" ht="72.75" customHeight="1">
      <c r="B39" s="11"/>
      <c r="C39" s="11"/>
      <c r="D39" s="12" t="s">
        <v>14</v>
      </c>
      <c r="E39" s="13" t="s">
        <v>15</v>
      </c>
      <c r="F39" s="33">
        <v>9150</v>
      </c>
      <c r="G39" s="33">
        <v>9150</v>
      </c>
      <c r="H39" s="43">
        <f t="shared" si="0"/>
        <v>1</v>
      </c>
    </row>
    <row r="40" spans="2:8" s="14" customFormat="1" ht="36" customHeight="1">
      <c r="B40" s="15" t="s">
        <v>51</v>
      </c>
      <c r="C40" s="15"/>
      <c r="D40" s="15"/>
      <c r="E40" s="16" t="s">
        <v>52</v>
      </c>
      <c r="F40" s="34">
        <f>F41+F43</f>
        <v>80500</v>
      </c>
      <c r="G40" s="34">
        <f>G41+G43</f>
        <v>80500</v>
      </c>
      <c r="H40" s="41">
        <f t="shared" si="0"/>
        <v>1</v>
      </c>
    </row>
    <row r="41" spans="2:8" s="17" customFormat="1" ht="21.75" customHeight="1">
      <c r="B41" s="18"/>
      <c r="C41" s="19" t="s">
        <v>164</v>
      </c>
      <c r="D41" s="19"/>
      <c r="E41" s="20" t="s">
        <v>165</v>
      </c>
      <c r="F41" s="32">
        <f>SUM(F42:F42)</f>
        <v>80000</v>
      </c>
      <c r="G41" s="32">
        <f>SUM(G42:G42)</f>
        <v>80000</v>
      </c>
      <c r="H41" s="41">
        <f t="shared" si="0"/>
        <v>1</v>
      </c>
    </row>
    <row r="42" spans="2:8" s="17" customFormat="1" ht="61.5" customHeight="1">
      <c r="B42" s="18"/>
      <c r="C42" s="19"/>
      <c r="D42" s="19" t="s">
        <v>116</v>
      </c>
      <c r="E42" s="20" t="s">
        <v>173</v>
      </c>
      <c r="F42" s="32">
        <v>80000</v>
      </c>
      <c r="G42" s="32">
        <v>80000</v>
      </c>
      <c r="H42" s="41">
        <f t="shared" si="0"/>
        <v>1</v>
      </c>
    </row>
    <row r="43" spans="2:8" s="17" customFormat="1" ht="21.75" customHeight="1">
      <c r="B43" s="18"/>
      <c r="C43" s="19" t="s">
        <v>53</v>
      </c>
      <c r="D43" s="19"/>
      <c r="E43" s="20"/>
      <c r="F43" s="32">
        <f>F44</f>
        <v>500</v>
      </c>
      <c r="G43" s="32">
        <f>G44</f>
        <v>500</v>
      </c>
      <c r="H43" s="42">
        <f>G43/F43</f>
        <v>1</v>
      </c>
    </row>
    <row r="44" spans="2:8" ht="75.75" customHeight="1">
      <c r="B44" s="11"/>
      <c r="C44" s="11"/>
      <c r="D44" s="12" t="s">
        <v>14</v>
      </c>
      <c r="E44" s="13" t="s">
        <v>15</v>
      </c>
      <c r="F44" s="33">
        <v>500</v>
      </c>
      <c r="G44" s="33">
        <v>500</v>
      </c>
      <c r="H44" s="43">
        <f t="shared" si="0"/>
        <v>1</v>
      </c>
    </row>
    <row r="45" spans="2:8" ht="72" customHeight="1">
      <c r="B45" s="9" t="s">
        <v>54</v>
      </c>
      <c r="C45" s="9"/>
      <c r="D45" s="9"/>
      <c r="E45" s="10" t="s">
        <v>55</v>
      </c>
      <c r="F45" s="35">
        <f>F46+F49+F55+F65+F69+F71</f>
        <v>3481826</v>
      </c>
      <c r="G45" s="35">
        <f>G46+G49+G55+G65+G69+G71</f>
        <v>3587656.58</v>
      </c>
      <c r="H45" s="44">
        <f t="shared" si="0"/>
        <v>1.030395137493947</v>
      </c>
    </row>
    <row r="46" spans="2:8" s="17" customFormat="1" ht="36.75" customHeight="1">
      <c r="B46" s="18"/>
      <c r="C46" s="19" t="s">
        <v>56</v>
      </c>
      <c r="D46" s="19"/>
      <c r="E46" s="20" t="s">
        <v>57</v>
      </c>
      <c r="F46" s="32">
        <f>SUM(F47:F48)</f>
        <v>40400</v>
      </c>
      <c r="G46" s="32">
        <f>SUM(G47:G48)</f>
        <v>40634.44</v>
      </c>
      <c r="H46" s="42">
        <f t="shared" si="0"/>
        <v>1.0058029702970297</v>
      </c>
    </row>
    <row r="47" spans="2:8" ht="40.5" customHeight="1">
      <c r="B47" s="11"/>
      <c r="C47" s="11"/>
      <c r="D47" s="12" t="s">
        <v>58</v>
      </c>
      <c r="E47" s="13" t="s">
        <v>59</v>
      </c>
      <c r="F47" s="33">
        <v>40000</v>
      </c>
      <c r="G47" s="33">
        <v>40634.44</v>
      </c>
      <c r="H47" s="43">
        <f t="shared" si="0"/>
        <v>1.0158610000000001</v>
      </c>
    </row>
    <row r="48" spans="2:8" ht="32.25" customHeight="1">
      <c r="B48" s="11"/>
      <c r="C48" s="11"/>
      <c r="D48" s="12" t="s">
        <v>60</v>
      </c>
      <c r="E48" s="13" t="s">
        <v>61</v>
      </c>
      <c r="F48" s="33">
        <v>400</v>
      </c>
      <c r="G48" s="33">
        <v>0</v>
      </c>
      <c r="H48" s="43">
        <f t="shared" si="0"/>
        <v>0</v>
      </c>
    </row>
    <row r="49" spans="2:8" s="17" customFormat="1" ht="80.25" customHeight="1">
      <c r="B49" s="18"/>
      <c r="C49" s="19" t="s">
        <v>62</v>
      </c>
      <c r="D49" s="19"/>
      <c r="E49" s="20" t="s">
        <v>63</v>
      </c>
      <c r="F49" s="32">
        <f>SUM(F50:F54)</f>
        <v>568100</v>
      </c>
      <c r="G49" s="32">
        <f>SUM(G50:G54)</f>
        <v>555952.3200000001</v>
      </c>
      <c r="H49" s="42">
        <f t="shared" si="0"/>
        <v>0.9786170040485831</v>
      </c>
    </row>
    <row r="50" spans="2:8" ht="37.5" customHeight="1">
      <c r="B50" s="11"/>
      <c r="C50" s="11"/>
      <c r="D50" s="12" t="s">
        <v>64</v>
      </c>
      <c r="E50" s="13" t="s">
        <v>65</v>
      </c>
      <c r="F50" s="33">
        <v>555000</v>
      </c>
      <c r="G50" s="33">
        <v>542595.52</v>
      </c>
      <c r="H50" s="43">
        <f t="shared" si="0"/>
        <v>0.9776495855855856</v>
      </c>
    </row>
    <row r="51" spans="2:8" ht="28.5" customHeight="1">
      <c r="B51" s="11"/>
      <c r="C51" s="11"/>
      <c r="D51" s="12" t="s">
        <v>66</v>
      </c>
      <c r="E51" s="13" t="s">
        <v>67</v>
      </c>
      <c r="F51" s="33">
        <v>1800</v>
      </c>
      <c r="G51" s="33">
        <v>1548</v>
      </c>
      <c r="H51" s="43">
        <f t="shared" si="0"/>
        <v>0.86</v>
      </c>
    </row>
    <row r="52" spans="2:8" ht="21" customHeight="1">
      <c r="B52" s="11"/>
      <c r="C52" s="11"/>
      <c r="D52" s="12" t="s">
        <v>68</v>
      </c>
      <c r="E52" s="13" t="s">
        <v>69</v>
      </c>
      <c r="F52" s="33">
        <v>9700</v>
      </c>
      <c r="G52" s="33">
        <v>10594</v>
      </c>
      <c r="H52" s="43">
        <f t="shared" si="0"/>
        <v>1.0921649484536082</v>
      </c>
    </row>
    <row r="53" spans="2:8" ht="21" customHeight="1">
      <c r="B53" s="11"/>
      <c r="C53" s="11"/>
      <c r="D53" s="12" t="s">
        <v>70</v>
      </c>
      <c r="E53" s="13" t="s">
        <v>71</v>
      </c>
      <c r="F53" s="33">
        <v>600</v>
      </c>
      <c r="G53" s="33">
        <v>600</v>
      </c>
      <c r="H53" s="43">
        <f t="shared" si="0"/>
        <v>1</v>
      </c>
    </row>
    <row r="54" spans="2:8" ht="33" customHeight="1">
      <c r="B54" s="11"/>
      <c r="C54" s="11"/>
      <c r="D54" s="12" t="s">
        <v>60</v>
      </c>
      <c r="E54" s="13" t="s">
        <v>61</v>
      </c>
      <c r="F54" s="33">
        <v>1000</v>
      </c>
      <c r="G54" s="33">
        <v>614.8</v>
      </c>
      <c r="H54" s="43">
        <f t="shared" si="0"/>
        <v>0.6147999999999999</v>
      </c>
    </row>
    <row r="55" spans="2:8" s="17" customFormat="1" ht="69.75" customHeight="1">
      <c r="B55" s="18"/>
      <c r="C55" s="19" t="s">
        <v>74</v>
      </c>
      <c r="D55" s="19"/>
      <c r="E55" s="20" t="s">
        <v>75</v>
      </c>
      <c r="F55" s="32">
        <f>SUM(F56:F64)</f>
        <v>1155245</v>
      </c>
      <c r="G55" s="32">
        <f>SUM(G56:G64)</f>
        <v>1135782.68</v>
      </c>
      <c r="H55" s="42">
        <f t="shared" si="0"/>
        <v>0.9831530800825798</v>
      </c>
    </row>
    <row r="56" spans="2:8" s="17" customFormat="1" ht="16.5" customHeight="1">
      <c r="B56" s="18"/>
      <c r="C56" s="18"/>
      <c r="D56" s="19" t="s">
        <v>64</v>
      </c>
      <c r="E56" s="20" t="s">
        <v>65</v>
      </c>
      <c r="F56" s="32">
        <v>479000</v>
      </c>
      <c r="G56" s="32">
        <v>482097.03</v>
      </c>
      <c r="H56" s="42">
        <f t="shared" si="0"/>
        <v>1.0064656158663883</v>
      </c>
    </row>
    <row r="57" spans="2:8" s="17" customFormat="1" ht="16.5" customHeight="1">
      <c r="B57" s="18"/>
      <c r="C57" s="18"/>
      <c r="D57" s="19" t="s">
        <v>66</v>
      </c>
      <c r="E57" s="20" t="s">
        <v>67</v>
      </c>
      <c r="F57" s="32">
        <v>180000</v>
      </c>
      <c r="G57" s="32">
        <v>175640.45</v>
      </c>
      <c r="H57" s="42">
        <f t="shared" si="0"/>
        <v>0.9757802777777779</v>
      </c>
    </row>
    <row r="58" spans="2:8" s="17" customFormat="1" ht="16.5" customHeight="1">
      <c r="B58" s="18"/>
      <c r="C58" s="18"/>
      <c r="D58" s="19" t="s">
        <v>68</v>
      </c>
      <c r="E58" s="20" t="s">
        <v>69</v>
      </c>
      <c r="F58" s="32">
        <v>41400</v>
      </c>
      <c r="G58" s="32">
        <v>42361.91</v>
      </c>
      <c r="H58" s="42">
        <f t="shared" si="0"/>
        <v>1.023234541062802</v>
      </c>
    </row>
    <row r="59" spans="2:8" s="17" customFormat="1" ht="16.5" customHeight="1">
      <c r="B59" s="18"/>
      <c r="C59" s="18"/>
      <c r="D59" s="19" t="s">
        <v>70</v>
      </c>
      <c r="E59" s="20" t="s">
        <v>71</v>
      </c>
      <c r="F59" s="32">
        <v>288000</v>
      </c>
      <c r="G59" s="32">
        <v>264694.88</v>
      </c>
      <c r="H59" s="42">
        <f t="shared" si="0"/>
        <v>0.9190794444444444</v>
      </c>
    </row>
    <row r="60" spans="2:8" s="17" customFormat="1" ht="16.5" customHeight="1">
      <c r="B60" s="18"/>
      <c r="C60" s="18"/>
      <c r="D60" s="19" t="s">
        <v>76</v>
      </c>
      <c r="E60" s="20" t="s">
        <v>77</v>
      </c>
      <c r="F60" s="32">
        <v>20000</v>
      </c>
      <c r="G60" s="32">
        <v>10004</v>
      </c>
      <c r="H60" s="42">
        <f t="shared" si="0"/>
        <v>0.5002</v>
      </c>
    </row>
    <row r="61" spans="2:8" s="17" customFormat="1" ht="16.5" customHeight="1">
      <c r="B61" s="18"/>
      <c r="C61" s="18"/>
      <c r="D61" s="19" t="s">
        <v>78</v>
      </c>
      <c r="E61" s="20" t="s">
        <v>79</v>
      </c>
      <c r="F61" s="32">
        <v>200</v>
      </c>
      <c r="G61" s="32">
        <v>60</v>
      </c>
      <c r="H61" s="42">
        <f t="shared" si="0"/>
        <v>0.3</v>
      </c>
    </row>
    <row r="62" spans="2:8" s="17" customFormat="1" ht="16.5" customHeight="1">
      <c r="B62" s="18"/>
      <c r="C62" s="18"/>
      <c r="D62" s="19" t="s">
        <v>80</v>
      </c>
      <c r="E62" s="20" t="s">
        <v>81</v>
      </c>
      <c r="F62" s="32">
        <v>74000</v>
      </c>
      <c r="G62" s="32">
        <v>65224</v>
      </c>
      <c r="H62" s="42">
        <f t="shared" si="0"/>
        <v>0.8814054054054054</v>
      </c>
    </row>
    <row r="63" spans="2:8" s="17" customFormat="1" ht="16.5" customHeight="1">
      <c r="B63" s="18"/>
      <c r="C63" s="18"/>
      <c r="D63" s="19" t="s">
        <v>72</v>
      </c>
      <c r="E63" s="20" t="s">
        <v>73</v>
      </c>
      <c r="F63" s="32">
        <v>62000</v>
      </c>
      <c r="G63" s="32">
        <v>84145.52</v>
      </c>
      <c r="H63" s="42">
        <f t="shared" si="0"/>
        <v>1.357185806451613</v>
      </c>
    </row>
    <row r="64" spans="2:8" s="17" customFormat="1" ht="34.5" customHeight="1">
      <c r="B64" s="18"/>
      <c r="C64" s="18"/>
      <c r="D64" s="19" t="s">
        <v>60</v>
      </c>
      <c r="E64" s="20" t="s">
        <v>61</v>
      </c>
      <c r="F64" s="32">
        <v>10645</v>
      </c>
      <c r="G64" s="32">
        <v>11554.89</v>
      </c>
      <c r="H64" s="42">
        <f t="shared" si="0"/>
        <v>1.085475810239549</v>
      </c>
    </row>
    <row r="65" spans="2:8" s="17" customFormat="1" ht="53.25" customHeight="1">
      <c r="B65" s="18"/>
      <c r="C65" s="19" t="s">
        <v>82</v>
      </c>
      <c r="D65" s="19"/>
      <c r="E65" s="20" t="s">
        <v>83</v>
      </c>
      <c r="F65" s="32">
        <f>SUM(F66:F68)</f>
        <v>108000</v>
      </c>
      <c r="G65" s="32">
        <f>SUM(G66:G68)</f>
        <v>104832.41</v>
      </c>
      <c r="H65" s="42">
        <f t="shared" si="0"/>
        <v>0.970670462962963</v>
      </c>
    </row>
    <row r="66" spans="2:8" s="17" customFormat="1" ht="22.5" customHeight="1">
      <c r="B66" s="18"/>
      <c r="C66" s="18"/>
      <c r="D66" s="19" t="s">
        <v>84</v>
      </c>
      <c r="E66" s="20" t="s">
        <v>85</v>
      </c>
      <c r="F66" s="32">
        <v>31000</v>
      </c>
      <c r="G66" s="32">
        <v>28516.38</v>
      </c>
      <c r="H66" s="42">
        <f t="shared" si="0"/>
        <v>0.9198832258064517</v>
      </c>
    </row>
    <row r="67" spans="2:8" s="17" customFormat="1" ht="31.5" customHeight="1">
      <c r="B67" s="18"/>
      <c r="C67" s="18"/>
      <c r="D67" s="19" t="s">
        <v>86</v>
      </c>
      <c r="E67" s="20" t="s">
        <v>87</v>
      </c>
      <c r="F67" s="32">
        <v>71000</v>
      </c>
      <c r="G67" s="32">
        <v>70541.03</v>
      </c>
      <c r="H67" s="42">
        <f t="shared" si="0"/>
        <v>0.9935356338028168</v>
      </c>
    </row>
    <row r="68" spans="2:8" s="17" customFormat="1" ht="56.25" customHeight="1">
      <c r="B68" s="18"/>
      <c r="C68" s="18"/>
      <c r="D68" s="19" t="s">
        <v>88</v>
      </c>
      <c r="E68" s="20" t="s">
        <v>89</v>
      </c>
      <c r="F68" s="32">
        <v>6000</v>
      </c>
      <c r="G68" s="32">
        <v>5775</v>
      </c>
      <c r="H68" s="42">
        <f t="shared" si="0"/>
        <v>0.9625</v>
      </c>
    </row>
    <row r="69" spans="2:8" s="17" customFormat="1" ht="23.25" customHeight="1">
      <c r="B69" s="18"/>
      <c r="C69" s="19" t="s">
        <v>90</v>
      </c>
      <c r="D69" s="19"/>
      <c r="E69" s="20" t="s">
        <v>91</v>
      </c>
      <c r="F69" s="32">
        <f>F70</f>
        <v>61000</v>
      </c>
      <c r="G69" s="32">
        <f>G70</f>
        <v>61350.87</v>
      </c>
      <c r="H69" s="42">
        <f t="shared" si="0"/>
        <v>1.0057519672131148</v>
      </c>
    </row>
    <row r="70" spans="2:8" s="17" customFormat="1" ht="21.75" customHeight="1">
      <c r="B70" s="18"/>
      <c r="C70" s="18"/>
      <c r="D70" s="19" t="s">
        <v>92</v>
      </c>
      <c r="E70" s="20" t="s">
        <v>93</v>
      </c>
      <c r="F70" s="32">
        <v>61000</v>
      </c>
      <c r="G70" s="32">
        <v>61350.87</v>
      </c>
      <c r="H70" s="42">
        <f t="shared" si="0"/>
        <v>1.0057519672131148</v>
      </c>
    </row>
    <row r="71" spans="2:8" s="17" customFormat="1" ht="32.25" customHeight="1">
      <c r="B71" s="18"/>
      <c r="C71" s="19" t="s">
        <v>94</v>
      </c>
      <c r="D71" s="19"/>
      <c r="E71" s="20" t="s">
        <v>95</v>
      </c>
      <c r="F71" s="32">
        <f>SUM(F72:F73)</f>
        <v>1549081</v>
      </c>
      <c r="G71" s="32">
        <f>SUM(G72:G73)</f>
        <v>1689103.86</v>
      </c>
      <c r="H71" s="42">
        <f t="shared" si="0"/>
        <v>1.0903909221015557</v>
      </c>
    </row>
    <row r="72" spans="2:8" ht="21.75" customHeight="1">
      <c r="B72" s="11"/>
      <c r="C72" s="11"/>
      <c r="D72" s="12" t="s">
        <v>96</v>
      </c>
      <c r="E72" s="13" t="s">
        <v>97</v>
      </c>
      <c r="F72" s="33">
        <v>1547081</v>
      </c>
      <c r="G72" s="33">
        <v>1672675</v>
      </c>
      <c r="H72" s="43">
        <f t="shared" si="0"/>
        <v>1.0811812697589849</v>
      </c>
    </row>
    <row r="73" spans="2:8" ht="21.75" customHeight="1">
      <c r="B73" s="11"/>
      <c r="C73" s="11"/>
      <c r="D73" s="12" t="s">
        <v>98</v>
      </c>
      <c r="E73" s="13" t="s">
        <v>99</v>
      </c>
      <c r="F73" s="33">
        <v>2000</v>
      </c>
      <c r="G73" s="33">
        <v>16428.86</v>
      </c>
      <c r="H73" s="43">
        <f t="shared" si="0"/>
        <v>8.21443</v>
      </c>
    </row>
    <row r="74" spans="2:8" ht="27.75" customHeight="1">
      <c r="B74" s="9" t="s">
        <v>100</v>
      </c>
      <c r="C74" s="9"/>
      <c r="D74" s="9"/>
      <c r="E74" s="10" t="s">
        <v>101</v>
      </c>
      <c r="F74" s="35">
        <f>F75+F77+F79</f>
        <v>4707869</v>
      </c>
      <c r="G74" s="35">
        <f>G75+G77+G79</f>
        <v>4706122.14</v>
      </c>
      <c r="H74" s="44">
        <f aca="true" t="shared" si="1" ref="H74:H126">G74/F74</f>
        <v>0.9996289488938626</v>
      </c>
    </row>
    <row r="75" spans="2:8" s="17" customFormat="1" ht="46.5" customHeight="1">
      <c r="B75" s="18"/>
      <c r="C75" s="19" t="s">
        <v>102</v>
      </c>
      <c r="D75" s="19"/>
      <c r="E75" s="20" t="s">
        <v>103</v>
      </c>
      <c r="F75" s="32">
        <f>F76</f>
        <v>3594526</v>
      </c>
      <c r="G75" s="32">
        <f>G76</f>
        <v>3594526</v>
      </c>
      <c r="H75" s="42">
        <f t="shared" si="1"/>
        <v>1</v>
      </c>
    </row>
    <row r="76" spans="2:8" s="17" customFormat="1" ht="16.5" customHeight="1">
      <c r="B76" s="18"/>
      <c r="C76" s="18"/>
      <c r="D76" s="19" t="s">
        <v>104</v>
      </c>
      <c r="E76" s="20" t="s">
        <v>105</v>
      </c>
      <c r="F76" s="32">
        <v>3594526</v>
      </c>
      <c r="G76" s="32">
        <v>3594526</v>
      </c>
      <c r="H76" s="42">
        <f t="shared" si="1"/>
        <v>1</v>
      </c>
    </row>
    <row r="77" spans="2:8" s="17" customFormat="1" ht="36" customHeight="1">
      <c r="B77" s="18"/>
      <c r="C77" s="19" t="s">
        <v>106</v>
      </c>
      <c r="D77" s="19"/>
      <c r="E77" s="20" t="s">
        <v>107</v>
      </c>
      <c r="F77" s="32">
        <f>F78</f>
        <v>1093343</v>
      </c>
      <c r="G77" s="32">
        <f>G78</f>
        <v>1093343</v>
      </c>
      <c r="H77" s="42">
        <f t="shared" si="1"/>
        <v>1</v>
      </c>
    </row>
    <row r="78" spans="2:8" s="17" customFormat="1" ht="16.5" customHeight="1">
      <c r="B78" s="18"/>
      <c r="C78" s="18"/>
      <c r="D78" s="19" t="s">
        <v>104</v>
      </c>
      <c r="E78" s="20" t="s">
        <v>105</v>
      </c>
      <c r="F78" s="32">
        <v>1093343</v>
      </c>
      <c r="G78" s="32">
        <v>1093343</v>
      </c>
      <c r="H78" s="42">
        <f t="shared" si="1"/>
        <v>1</v>
      </c>
    </row>
    <row r="79" spans="2:8" s="17" customFormat="1" ht="16.5" customHeight="1">
      <c r="B79" s="18"/>
      <c r="C79" s="19" t="s">
        <v>108</v>
      </c>
      <c r="D79" s="19"/>
      <c r="E79" s="20" t="s">
        <v>109</v>
      </c>
      <c r="F79" s="32">
        <f>F80</f>
        <v>20000</v>
      </c>
      <c r="G79" s="32">
        <f>G80</f>
        <v>18253.14</v>
      </c>
      <c r="H79" s="42">
        <f t="shared" si="1"/>
        <v>0.9126569999999999</v>
      </c>
    </row>
    <row r="80" spans="2:8" ht="16.5" customHeight="1">
      <c r="B80" s="11"/>
      <c r="C80" s="11"/>
      <c r="D80" s="12" t="s">
        <v>34</v>
      </c>
      <c r="E80" s="13" t="s">
        <v>35</v>
      </c>
      <c r="F80" s="33">
        <v>20000</v>
      </c>
      <c r="G80" s="33">
        <v>18253.14</v>
      </c>
      <c r="H80" s="43">
        <f t="shared" si="1"/>
        <v>0.9126569999999999</v>
      </c>
    </row>
    <row r="81" spans="2:8" ht="32.25" customHeight="1">
      <c r="B81" s="9" t="s">
        <v>110</v>
      </c>
      <c r="C81" s="9"/>
      <c r="D81" s="9"/>
      <c r="E81" s="10" t="s">
        <v>111</v>
      </c>
      <c r="F81" s="35">
        <f>F82+F90+F93</f>
        <v>254422</v>
      </c>
      <c r="G81" s="35">
        <f>G82+G90+G93</f>
        <v>248723.16999999998</v>
      </c>
      <c r="H81" s="44">
        <f t="shared" si="1"/>
        <v>0.9776008757104337</v>
      </c>
    </row>
    <row r="82" spans="2:8" s="17" customFormat="1" ht="22.5" customHeight="1">
      <c r="B82" s="18"/>
      <c r="C82" s="19" t="s">
        <v>112</v>
      </c>
      <c r="D82" s="19"/>
      <c r="E82" s="20" t="s">
        <v>113</v>
      </c>
      <c r="F82" s="32">
        <f>SUM(F83:F89)</f>
        <v>164192</v>
      </c>
      <c r="G82" s="32">
        <f>SUM(G83:G89)</f>
        <v>156815.53</v>
      </c>
      <c r="H82" s="42">
        <f t="shared" si="1"/>
        <v>0.9550741205418047</v>
      </c>
    </row>
    <row r="83" spans="2:8" s="17" customFormat="1" ht="87" customHeight="1">
      <c r="B83" s="18"/>
      <c r="C83" s="18"/>
      <c r="D83" s="19" t="s">
        <v>12</v>
      </c>
      <c r="E83" s="20" t="s">
        <v>13</v>
      </c>
      <c r="F83" s="32">
        <v>15000</v>
      </c>
      <c r="G83" s="32">
        <v>16686.72</v>
      </c>
      <c r="H83" s="42">
        <f t="shared" si="1"/>
        <v>1.112448</v>
      </c>
    </row>
    <row r="84" spans="2:8" s="17" customFormat="1" ht="33.75" customHeight="1">
      <c r="B84" s="18"/>
      <c r="C84" s="18"/>
      <c r="D84" s="19" t="s">
        <v>34</v>
      </c>
      <c r="E84" s="20" t="s">
        <v>35</v>
      </c>
      <c r="F84" s="32">
        <v>0</v>
      </c>
      <c r="G84" s="32">
        <v>27.01</v>
      </c>
      <c r="H84" s="42"/>
    </row>
    <row r="85" spans="2:8" s="17" customFormat="1" ht="27" customHeight="1">
      <c r="B85" s="18"/>
      <c r="C85" s="18"/>
      <c r="D85" s="19" t="s">
        <v>36</v>
      </c>
      <c r="E85" s="20" t="s">
        <v>37</v>
      </c>
      <c r="F85" s="32">
        <v>990</v>
      </c>
      <c r="G85" s="32">
        <v>993.6</v>
      </c>
      <c r="H85" s="42">
        <f t="shared" si="1"/>
        <v>1.0036363636363637</v>
      </c>
    </row>
    <row r="86" spans="2:8" s="17" customFormat="1" ht="55.5" customHeight="1">
      <c r="B86" s="18"/>
      <c r="C86" s="18"/>
      <c r="D86" s="19" t="s">
        <v>114</v>
      </c>
      <c r="E86" s="20" t="s">
        <v>115</v>
      </c>
      <c r="F86" s="32">
        <v>19264</v>
      </c>
      <c r="G86" s="32">
        <v>19264</v>
      </c>
      <c r="H86" s="42">
        <f>G86/F86</f>
        <v>1</v>
      </c>
    </row>
    <row r="87" spans="2:8" s="17" customFormat="1" ht="55.5" customHeight="1">
      <c r="B87" s="18"/>
      <c r="C87" s="18"/>
      <c r="D87" s="19" t="s">
        <v>20</v>
      </c>
      <c r="E87" s="20" t="s">
        <v>21</v>
      </c>
      <c r="F87" s="32">
        <v>3000</v>
      </c>
      <c r="G87" s="32">
        <v>3000</v>
      </c>
      <c r="H87" s="42">
        <f>G87/F87</f>
        <v>1</v>
      </c>
    </row>
    <row r="88" spans="2:8" s="17" customFormat="1" ht="55.5" customHeight="1">
      <c r="B88" s="18"/>
      <c r="C88" s="18"/>
      <c r="D88" s="19" t="s">
        <v>166</v>
      </c>
      <c r="E88" s="20" t="s">
        <v>167</v>
      </c>
      <c r="F88" s="32">
        <v>90938</v>
      </c>
      <c r="G88" s="32">
        <v>81844.2</v>
      </c>
      <c r="H88" s="42">
        <f>G88/F88</f>
        <v>0.9</v>
      </c>
    </row>
    <row r="89" spans="2:8" s="17" customFormat="1" ht="63.75" customHeight="1">
      <c r="B89" s="18"/>
      <c r="C89" s="18"/>
      <c r="D89" s="19" t="s">
        <v>116</v>
      </c>
      <c r="E89" s="20" t="s">
        <v>117</v>
      </c>
      <c r="F89" s="32">
        <v>35000</v>
      </c>
      <c r="G89" s="32">
        <v>35000</v>
      </c>
      <c r="H89" s="42">
        <f t="shared" si="1"/>
        <v>1</v>
      </c>
    </row>
    <row r="90" spans="2:8" s="17" customFormat="1" ht="25.5" customHeight="1">
      <c r="B90" s="18"/>
      <c r="C90" s="19" t="s">
        <v>118</v>
      </c>
      <c r="D90" s="19"/>
      <c r="E90" s="20" t="s">
        <v>119</v>
      </c>
      <c r="F90" s="32">
        <f>F91+F92</f>
        <v>11600</v>
      </c>
      <c r="G90" s="32">
        <f>G91+G92</f>
        <v>13283.83</v>
      </c>
      <c r="H90" s="42">
        <f t="shared" si="1"/>
        <v>1.1451577586206896</v>
      </c>
    </row>
    <row r="91" spans="2:8" s="17" customFormat="1" ht="25.5" customHeight="1">
      <c r="B91" s="18"/>
      <c r="C91" s="19"/>
      <c r="D91" s="19" t="s">
        <v>36</v>
      </c>
      <c r="E91" s="20" t="s">
        <v>37</v>
      </c>
      <c r="F91" s="32">
        <v>1500</v>
      </c>
      <c r="G91" s="32">
        <v>3183.83</v>
      </c>
      <c r="H91" s="42">
        <f>G91/F91</f>
        <v>2.1225533333333333</v>
      </c>
    </row>
    <row r="92" spans="2:8" s="17" customFormat="1" ht="51" customHeight="1">
      <c r="B92" s="18"/>
      <c r="C92" s="18"/>
      <c r="D92" s="19" t="s">
        <v>168</v>
      </c>
      <c r="E92" s="20" t="s">
        <v>169</v>
      </c>
      <c r="F92" s="32">
        <v>10100</v>
      </c>
      <c r="G92" s="32">
        <v>10100</v>
      </c>
      <c r="H92" s="42">
        <f>G92/F92</f>
        <v>1</v>
      </c>
    </row>
    <row r="93" spans="2:8" s="17" customFormat="1" ht="27" customHeight="1">
      <c r="B93" s="18"/>
      <c r="C93" s="19" t="s">
        <v>120</v>
      </c>
      <c r="D93" s="19"/>
      <c r="E93" s="20" t="s">
        <v>11</v>
      </c>
      <c r="F93" s="32">
        <f>SUM(F94:F95)</f>
        <v>78630</v>
      </c>
      <c r="G93" s="32">
        <f>SUM(G94:G95)</f>
        <v>78623.81</v>
      </c>
      <c r="H93" s="42">
        <f t="shared" si="1"/>
        <v>0.999921276866336</v>
      </c>
    </row>
    <row r="94" spans="2:8" ht="44.25" customHeight="1">
      <c r="B94" s="11"/>
      <c r="C94" s="11"/>
      <c r="D94" s="12" t="s">
        <v>114</v>
      </c>
      <c r="E94" s="20" t="s">
        <v>115</v>
      </c>
      <c r="F94" s="33">
        <v>73630</v>
      </c>
      <c r="G94" s="33">
        <v>73623.81</v>
      </c>
      <c r="H94" s="43">
        <f t="shared" si="1"/>
        <v>0.9999159310063832</v>
      </c>
    </row>
    <row r="95" spans="2:8" ht="55.5" customHeight="1">
      <c r="B95" s="11"/>
      <c r="C95" s="11"/>
      <c r="D95" s="12" t="s">
        <v>121</v>
      </c>
      <c r="E95" s="13" t="s">
        <v>122</v>
      </c>
      <c r="F95" s="33">
        <v>5000</v>
      </c>
      <c r="G95" s="33">
        <v>5000</v>
      </c>
      <c r="H95" s="43">
        <f t="shared" si="1"/>
        <v>1</v>
      </c>
    </row>
    <row r="96" spans="2:8" ht="35.25" customHeight="1">
      <c r="B96" s="9" t="s">
        <v>123</v>
      </c>
      <c r="C96" s="9"/>
      <c r="D96" s="9"/>
      <c r="E96" s="10" t="s">
        <v>124</v>
      </c>
      <c r="F96" s="35">
        <f>F97+F100+F102+F105+F107</f>
        <v>2029649</v>
      </c>
      <c r="G96" s="35">
        <f>G97+G100+G102+G105+G107</f>
        <v>2018297.7200000002</v>
      </c>
      <c r="H96" s="44">
        <f t="shared" si="1"/>
        <v>0.9944072694342717</v>
      </c>
    </row>
    <row r="97" spans="2:8" s="17" customFormat="1" ht="60" customHeight="1">
      <c r="B97" s="18"/>
      <c r="C97" s="19" t="s">
        <v>125</v>
      </c>
      <c r="D97" s="19"/>
      <c r="E97" s="20" t="s">
        <v>126</v>
      </c>
      <c r="F97" s="32">
        <f>SUM(F98:F99)</f>
        <v>1754000</v>
      </c>
      <c r="G97" s="32">
        <f>SUM(G98:G99)</f>
        <v>1741158.84</v>
      </c>
      <c r="H97" s="42">
        <f t="shared" si="1"/>
        <v>0.9926789281641961</v>
      </c>
    </row>
    <row r="98" spans="2:8" s="17" customFormat="1" ht="29.25" customHeight="1">
      <c r="B98" s="18"/>
      <c r="C98" s="19"/>
      <c r="D98" s="19" t="s">
        <v>36</v>
      </c>
      <c r="E98" s="20" t="s">
        <v>152</v>
      </c>
      <c r="F98" s="32">
        <v>0</v>
      </c>
      <c r="G98" s="32">
        <v>5616.31</v>
      </c>
      <c r="H98" s="42" t="e">
        <f t="shared" si="1"/>
        <v>#DIV/0!</v>
      </c>
    </row>
    <row r="99" spans="2:8" s="17" customFormat="1" ht="72.75" customHeight="1">
      <c r="B99" s="18"/>
      <c r="C99" s="18"/>
      <c r="D99" s="19" t="s">
        <v>14</v>
      </c>
      <c r="E99" s="20" t="s">
        <v>15</v>
      </c>
      <c r="F99" s="32">
        <v>1754000</v>
      </c>
      <c r="G99" s="32">
        <v>1735542.53</v>
      </c>
      <c r="H99" s="42">
        <f t="shared" si="1"/>
        <v>0.9894769270239453</v>
      </c>
    </row>
    <row r="100" spans="2:8" s="17" customFormat="1" ht="64.5" customHeight="1">
      <c r="B100" s="18"/>
      <c r="C100" s="19" t="s">
        <v>127</v>
      </c>
      <c r="D100" s="19"/>
      <c r="E100" s="20" t="s">
        <v>128</v>
      </c>
      <c r="F100" s="32">
        <f>F101</f>
        <v>8940</v>
      </c>
      <c r="G100" s="32">
        <f>G101</f>
        <v>8940</v>
      </c>
      <c r="H100" s="42">
        <f t="shared" si="1"/>
        <v>1</v>
      </c>
    </row>
    <row r="101" spans="2:8" s="17" customFormat="1" ht="67.5" customHeight="1">
      <c r="B101" s="18"/>
      <c r="C101" s="18"/>
      <c r="D101" s="19" t="s">
        <v>14</v>
      </c>
      <c r="E101" s="20" t="s">
        <v>15</v>
      </c>
      <c r="F101" s="32">
        <v>8940</v>
      </c>
      <c r="G101" s="32">
        <v>8940</v>
      </c>
      <c r="H101" s="42">
        <f t="shared" si="1"/>
        <v>1</v>
      </c>
    </row>
    <row r="102" spans="2:8" s="17" customFormat="1" ht="32.25" customHeight="1">
      <c r="B102" s="18"/>
      <c r="C102" s="19" t="s">
        <v>129</v>
      </c>
      <c r="D102" s="19"/>
      <c r="E102" s="20" t="s">
        <v>130</v>
      </c>
      <c r="F102" s="32">
        <f>SUM(F103:F104)</f>
        <v>101209</v>
      </c>
      <c r="G102" s="32">
        <f>SUM(G103:G104)</f>
        <v>101209</v>
      </c>
      <c r="H102" s="42">
        <f t="shared" si="1"/>
        <v>1</v>
      </c>
    </row>
    <row r="103" spans="2:8" s="17" customFormat="1" ht="66.75" customHeight="1">
      <c r="B103" s="18"/>
      <c r="C103" s="18"/>
      <c r="D103" s="19" t="s">
        <v>14</v>
      </c>
      <c r="E103" s="20" t="s">
        <v>15</v>
      </c>
      <c r="F103" s="32">
        <v>84209</v>
      </c>
      <c r="G103" s="32">
        <v>84209</v>
      </c>
      <c r="H103" s="42">
        <f t="shared" si="1"/>
        <v>1</v>
      </c>
    </row>
    <row r="104" spans="2:8" s="17" customFormat="1" ht="54" customHeight="1">
      <c r="B104" s="18"/>
      <c r="C104" s="18"/>
      <c r="D104" s="19" t="s">
        <v>114</v>
      </c>
      <c r="E104" s="20" t="s">
        <v>115</v>
      </c>
      <c r="F104" s="32">
        <v>17000</v>
      </c>
      <c r="G104" s="32">
        <v>17000</v>
      </c>
      <c r="H104" s="42">
        <f t="shared" si="1"/>
        <v>1</v>
      </c>
    </row>
    <row r="105" spans="2:8" s="17" customFormat="1" ht="22.5" customHeight="1">
      <c r="B105" s="18"/>
      <c r="C105" s="19" t="s">
        <v>131</v>
      </c>
      <c r="D105" s="19"/>
      <c r="E105" s="20" t="s">
        <v>132</v>
      </c>
      <c r="F105" s="32">
        <f>F106</f>
        <v>99500</v>
      </c>
      <c r="G105" s="32">
        <f>G106</f>
        <v>99500</v>
      </c>
      <c r="H105" s="42">
        <f t="shared" si="1"/>
        <v>1</v>
      </c>
    </row>
    <row r="106" spans="2:8" ht="48.75" customHeight="1">
      <c r="B106" s="11"/>
      <c r="C106" s="11"/>
      <c r="D106" s="12" t="s">
        <v>114</v>
      </c>
      <c r="E106" s="13" t="s">
        <v>115</v>
      </c>
      <c r="F106" s="33">
        <v>99500</v>
      </c>
      <c r="G106" s="33">
        <v>99500</v>
      </c>
      <c r="H106" s="43">
        <f t="shared" si="1"/>
        <v>1</v>
      </c>
    </row>
    <row r="107" spans="2:8" s="17" customFormat="1" ht="16.5" customHeight="1">
      <c r="B107" s="18"/>
      <c r="C107" s="19" t="s">
        <v>133</v>
      </c>
      <c r="D107" s="19"/>
      <c r="E107" s="20" t="s">
        <v>11</v>
      </c>
      <c r="F107" s="32">
        <f>SUM(F108:F110)</f>
        <v>66000</v>
      </c>
      <c r="G107" s="32">
        <f>SUM(G108:G110)</f>
        <v>67489.88</v>
      </c>
      <c r="H107" s="42">
        <f t="shared" si="1"/>
        <v>1.0225739393939395</v>
      </c>
    </row>
    <row r="108" spans="2:8" ht="24" customHeight="1">
      <c r="B108" s="11"/>
      <c r="C108" s="11"/>
      <c r="D108" s="12" t="s">
        <v>36</v>
      </c>
      <c r="E108" s="13" t="s">
        <v>37</v>
      </c>
      <c r="F108" s="33">
        <v>7000</v>
      </c>
      <c r="G108" s="33">
        <v>8489.88</v>
      </c>
      <c r="H108" s="43">
        <f t="shared" si="1"/>
        <v>1.21284</v>
      </c>
    </row>
    <row r="109" spans="2:8" ht="63" customHeight="1">
      <c r="B109" s="11"/>
      <c r="C109" s="11"/>
      <c r="D109" s="12" t="s">
        <v>170</v>
      </c>
      <c r="E109" s="13" t="s">
        <v>171</v>
      </c>
      <c r="F109" s="33">
        <v>9000</v>
      </c>
      <c r="G109" s="33">
        <v>9000</v>
      </c>
      <c r="H109" s="43">
        <f t="shared" si="1"/>
        <v>1</v>
      </c>
    </row>
    <row r="110" spans="2:8" ht="57.75" customHeight="1">
      <c r="B110" s="11"/>
      <c r="C110" s="11"/>
      <c r="D110" s="12" t="s">
        <v>114</v>
      </c>
      <c r="E110" s="13" t="s">
        <v>115</v>
      </c>
      <c r="F110" s="33">
        <v>50000</v>
      </c>
      <c r="G110" s="33">
        <v>50000</v>
      </c>
      <c r="H110" s="43">
        <f t="shared" si="1"/>
        <v>1</v>
      </c>
    </row>
    <row r="111" spans="2:8" ht="31.5" customHeight="1">
      <c r="B111" s="9" t="s">
        <v>134</v>
      </c>
      <c r="C111" s="9"/>
      <c r="D111" s="9"/>
      <c r="E111" s="10" t="s">
        <v>135</v>
      </c>
      <c r="F111" s="35">
        <f>F112</f>
        <v>63842</v>
      </c>
      <c r="G111" s="35">
        <f>G112</f>
        <v>63382</v>
      </c>
      <c r="H111" s="44">
        <f t="shared" si="1"/>
        <v>0.9927947119451145</v>
      </c>
    </row>
    <row r="112" spans="2:8" s="17" customFormat="1" ht="18.75" customHeight="1">
      <c r="B112" s="18"/>
      <c r="C112" s="19" t="s">
        <v>136</v>
      </c>
      <c r="D112" s="19"/>
      <c r="E112" s="20" t="s">
        <v>137</v>
      </c>
      <c r="F112" s="32">
        <f>F113</f>
        <v>63842</v>
      </c>
      <c r="G112" s="32">
        <f>G113</f>
        <v>63382</v>
      </c>
      <c r="H112" s="42">
        <f t="shared" si="1"/>
        <v>0.9927947119451145</v>
      </c>
    </row>
    <row r="113" spans="2:8" ht="49.5" customHeight="1">
      <c r="B113" s="11"/>
      <c r="C113" s="11"/>
      <c r="D113" s="12" t="s">
        <v>114</v>
      </c>
      <c r="E113" s="13" t="s">
        <v>115</v>
      </c>
      <c r="F113" s="33">
        <v>63842</v>
      </c>
      <c r="G113" s="33">
        <v>63382</v>
      </c>
      <c r="H113" s="43">
        <f t="shared" si="1"/>
        <v>0.9927947119451145</v>
      </c>
    </row>
    <row r="114" spans="2:8" ht="28.5" customHeight="1">
      <c r="B114" s="9" t="s">
        <v>138</v>
      </c>
      <c r="C114" s="9"/>
      <c r="D114" s="9"/>
      <c r="E114" s="10" t="s">
        <v>139</v>
      </c>
      <c r="F114" s="35">
        <f>F115+F117</f>
        <v>59290</v>
      </c>
      <c r="G114" s="35">
        <f>G115+G117</f>
        <v>52858.590000000004</v>
      </c>
      <c r="H114" s="44">
        <f t="shared" si="1"/>
        <v>0.8915262270197336</v>
      </c>
    </row>
    <row r="115" spans="2:8" s="17" customFormat="1" ht="22.5" customHeight="1">
      <c r="B115" s="18"/>
      <c r="C115" s="19" t="s">
        <v>153</v>
      </c>
      <c r="D115" s="19"/>
      <c r="E115" s="20" t="s">
        <v>154</v>
      </c>
      <c r="F115" s="32">
        <f>F116</f>
        <v>300</v>
      </c>
      <c r="G115" s="32">
        <f>G116</f>
        <v>300</v>
      </c>
      <c r="H115" s="42">
        <f t="shared" si="1"/>
        <v>1</v>
      </c>
    </row>
    <row r="116" spans="2:8" s="17" customFormat="1" ht="45.75" customHeight="1">
      <c r="B116" s="18"/>
      <c r="C116" s="19"/>
      <c r="D116" s="19" t="s">
        <v>8</v>
      </c>
      <c r="E116" s="20" t="s">
        <v>155</v>
      </c>
      <c r="F116" s="32">
        <v>300</v>
      </c>
      <c r="G116" s="32">
        <v>300</v>
      </c>
      <c r="H116" s="42">
        <f t="shared" si="1"/>
        <v>1</v>
      </c>
    </row>
    <row r="117" spans="2:8" s="17" customFormat="1" ht="22.5" customHeight="1">
      <c r="B117" s="18"/>
      <c r="C117" s="19" t="s">
        <v>140</v>
      </c>
      <c r="D117" s="19"/>
      <c r="E117" s="20" t="s">
        <v>11</v>
      </c>
      <c r="F117" s="32">
        <f>F118+F119</f>
        <v>58990</v>
      </c>
      <c r="G117" s="32">
        <f>G118+G119</f>
        <v>52558.590000000004</v>
      </c>
      <c r="H117" s="42">
        <f t="shared" si="1"/>
        <v>0.8909745719613494</v>
      </c>
    </row>
    <row r="118" spans="2:8" ht="26.25" customHeight="1">
      <c r="B118" s="11"/>
      <c r="C118" s="11"/>
      <c r="D118" s="12" t="s">
        <v>36</v>
      </c>
      <c r="E118" s="13" t="s">
        <v>37</v>
      </c>
      <c r="F118" s="33">
        <v>24000</v>
      </c>
      <c r="G118" s="33">
        <v>17567.9</v>
      </c>
      <c r="H118" s="43">
        <f t="shared" si="1"/>
        <v>0.7319958333333334</v>
      </c>
    </row>
    <row r="119" spans="2:8" ht="51" customHeight="1">
      <c r="B119" s="11"/>
      <c r="C119" s="11"/>
      <c r="D119" s="12" t="s">
        <v>141</v>
      </c>
      <c r="E119" s="13" t="s">
        <v>142</v>
      </c>
      <c r="F119" s="33">
        <v>34990</v>
      </c>
      <c r="G119" s="33">
        <v>34990.69</v>
      </c>
      <c r="H119" s="43">
        <f t="shared" si="1"/>
        <v>1.0000197199199772</v>
      </c>
    </row>
    <row r="120" spans="2:8" ht="30.75" customHeight="1">
      <c r="B120" s="9" t="s">
        <v>143</v>
      </c>
      <c r="C120" s="9"/>
      <c r="D120" s="9"/>
      <c r="E120" s="10" t="s">
        <v>144</v>
      </c>
      <c r="F120" s="35">
        <f>F121</f>
        <v>362918</v>
      </c>
      <c r="G120" s="35">
        <f>G121</f>
        <v>362948</v>
      </c>
      <c r="H120" s="44">
        <f t="shared" si="1"/>
        <v>1.0000826633013518</v>
      </c>
    </row>
    <row r="121" spans="2:8" s="17" customFormat="1" ht="16.5" customHeight="1">
      <c r="B121" s="18"/>
      <c r="C121" s="19" t="s">
        <v>145</v>
      </c>
      <c r="D121" s="19"/>
      <c r="E121" s="20" t="s">
        <v>11</v>
      </c>
      <c r="F121" s="32">
        <f>F122</f>
        <v>362918</v>
      </c>
      <c r="G121" s="32">
        <f>G122</f>
        <v>362948</v>
      </c>
      <c r="H121" s="42">
        <f t="shared" si="1"/>
        <v>1.0000826633013518</v>
      </c>
    </row>
    <row r="122" spans="2:8" ht="68.25" customHeight="1">
      <c r="B122" s="11"/>
      <c r="C122" s="11"/>
      <c r="D122" s="12" t="s">
        <v>146</v>
      </c>
      <c r="E122" s="13" t="s">
        <v>9</v>
      </c>
      <c r="F122" s="33">
        <v>362918</v>
      </c>
      <c r="G122" s="33">
        <v>362948</v>
      </c>
      <c r="H122" s="43">
        <f t="shared" si="1"/>
        <v>1.0000826633013518</v>
      </c>
    </row>
    <row r="123" spans="2:8" ht="27.75" customHeight="1">
      <c r="B123" s="9" t="s">
        <v>147</v>
      </c>
      <c r="C123" s="9"/>
      <c r="D123" s="9"/>
      <c r="E123" s="10" t="s">
        <v>148</v>
      </c>
      <c r="F123" s="35">
        <f>F124</f>
        <v>30000</v>
      </c>
      <c r="G123" s="35">
        <f>G124</f>
        <v>30000</v>
      </c>
      <c r="H123" s="44">
        <f t="shared" si="1"/>
        <v>1</v>
      </c>
    </row>
    <row r="124" spans="2:8" s="17" customFormat="1" ht="21" customHeight="1">
      <c r="B124" s="18"/>
      <c r="C124" s="19" t="s">
        <v>149</v>
      </c>
      <c r="D124" s="19"/>
      <c r="E124" s="20" t="s">
        <v>150</v>
      </c>
      <c r="F124" s="32">
        <f>F125</f>
        <v>30000</v>
      </c>
      <c r="G124" s="32">
        <f>G125</f>
        <v>30000</v>
      </c>
      <c r="H124" s="42">
        <f t="shared" si="1"/>
        <v>1</v>
      </c>
    </row>
    <row r="125" spans="2:10" ht="72.75" customHeight="1">
      <c r="B125" s="39"/>
      <c r="C125" s="39"/>
      <c r="D125" s="12" t="s">
        <v>116</v>
      </c>
      <c r="E125" s="13" t="s">
        <v>117</v>
      </c>
      <c r="F125" s="33">
        <v>30000</v>
      </c>
      <c r="G125" s="33">
        <v>30000</v>
      </c>
      <c r="H125" s="43">
        <f t="shared" si="1"/>
        <v>1</v>
      </c>
      <c r="J125" s="29"/>
    </row>
    <row r="126" spans="2:8" ht="30" customHeight="1">
      <c r="B126" s="40"/>
      <c r="C126" s="40"/>
      <c r="D126" s="38"/>
      <c r="E126" s="30" t="s">
        <v>151</v>
      </c>
      <c r="F126" s="36">
        <f>F6+F12+F19+F26+F35+F40+F45+F74+F81+F96+F111+F114+F120+F123</f>
        <v>11705691</v>
      </c>
      <c r="G126" s="37">
        <f>G6+G12+G19+G26+G35+G40+G45+G74+G81+G96+G111+G114+G120+G123</f>
        <v>11669265.030000001</v>
      </c>
      <c r="H126" s="43">
        <f t="shared" si="1"/>
        <v>0.9968881828505469</v>
      </c>
    </row>
    <row r="127" spans="2:6" ht="16.5" customHeight="1">
      <c r="B127" s="50"/>
      <c r="C127" s="51"/>
      <c r="D127" s="52"/>
      <c r="E127" s="53"/>
      <c r="F127" s="54"/>
    </row>
    <row r="129" spans="3:5" ht="18">
      <c r="C129" s="48"/>
      <c r="D129" s="48"/>
      <c r="E129" s="48"/>
    </row>
    <row r="130" spans="3:5" ht="18">
      <c r="C130" s="48"/>
      <c r="D130" s="48"/>
      <c r="E130" s="48"/>
    </row>
    <row r="131" spans="3:5" ht="18">
      <c r="C131" s="48"/>
      <c r="D131" s="48"/>
      <c r="E131" s="48"/>
    </row>
    <row r="132" spans="3:5" ht="18">
      <c r="C132" s="48"/>
      <c r="D132" s="48"/>
      <c r="E132" s="48"/>
    </row>
  </sheetData>
  <mergeCells count="3">
    <mergeCell ref="B127:D127"/>
    <mergeCell ref="E127:F127"/>
    <mergeCell ref="F1:H1"/>
  </mergeCells>
  <printOptions/>
  <pageMargins left="0.9" right="0.2" top="0.44" bottom="0.5" header="0.46" footer="0.5118110236220472"/>
  <pageSetup firstPageNumber="1" useFirstPageNumber="1" fitToHeight="0" horizontalDpi="600" verticalDpi="600" orientation="portrait" paperSize="9" scale="70" r:id="rId1"/>
  <headerFooter alignWithMargins="0">
    <oddHeader>&amp;CStrona &amp;P</oddHeader>
    <oddFooter>&amp;CStrona &amp;P z &amp;N</oddFooter>
  </headerFooter>
  <rowBreaks count="4" manualBreakCount="4">
    <brk id="23" min="1" max="8" man="1"/>
    <brk id="49" min="1" max="8" man="1"/>
    <brk id="84" min="1" max="8" man="1"/>
    <brk id="10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2008-03-05T13:36:13Z</cp:lastPrinted>
  <dcterms:created xsi:type="dcterms:W3CDTF">2007-07-23T06:47:15Z</dcterms:created>
  <dcterms:modified xsi:type="dcterms:W3CDTF">2008-04-10T06:14:39Z</dcterms:modified>
  <cp:category/>
  <cp:version/>
  <cp:contentType/>
  <cp:contentStatus/>
</cp:coreProperties>
</file>