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435" windowHeight="8700" activeTab="0"/>
  </bookViews>
  <sheets>
    <sheet name="doc1" sheetId="1" r:id="rId1"/>
  </sheets>
  <definedNames>
    <definedName name="_xlnm.Print_Area" localSheetId="0">'doc1'!$A$1:$H$337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F25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  <comment ref="G25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<sst xmlns="http://schemas.openxmlformats.org/spreadsheetml/2006/main" count="662" uniqueCount="217">
  <si>
    <t>Dział</t>
  </si>
  <si>
    <t>Rozdział</t>
  </si>
  <si>
    <t>Paragraf</t>
  </si>
  <si>
    <t>Treść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</si>
  <si>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</si>
  <si>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</si>
  <si>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</si>
  <si>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</si>
  <si>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</si>
  <si>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</si>
  <si>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</si>
  <si>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</si>
  <si>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</si>
  <si>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</si>
  <si>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</si>
  <si>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</si>
  <si>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</si>
  <si>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</si>
  <si>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</si>
  <si>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</si>
  <si>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6050</t>
  </si>
  <si>
    <t>Wydatki inwestycyjne jednostek budżetowych</t>
  </si>
  <si>
    <t>600</t>
  </si>
  <si>
    <t>Transport i łączność</t>
  </si>
  <si>
    <t>60014</t>
  </si>
  <si>
    <t>Drogi publiczne powiatowe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</si>
  <si>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</si>
  <si>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</si>
  <si>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</si>
  <si>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</si>
  <si>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</si>
  <si>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</si>
  <si>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</si>
  <si>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</si>
  <si>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</si>
  <si>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</si>
  <si>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</si>
  <si>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</si>
  <si>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4010</t>
  </si>
  <si>
    <t>Wynagrodzenia osobowe pracowników</t>
  </si>
  <si>
    <t>4040</t>
  </si>
  <si>
    <t>Dodatkowe wynagrodzenie roczne</t>
  </si>
  <si>
    <t>4100</t>
  </si>
  <si>
    <t>Wynagrodzenia agencyjno-prowizyjne</t>
  </si>
  <si>
    <t>4140</t>
  </si>
  <si>
    <t>Wpłaty na Państwowy Fundusz Rehabilitacji Osób Niepełnosprawnych</t>
  </si>
  <si>
    <t>4260</t>
  </si>
  <si>
    <t>Zakup energii</t>
  </si>
  <si>
    <t>4440</t>
  </si>
  <si>
    <t>Odpisy na zakładowy fundusz świadczeń socjalnych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</si>
  <si>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</si>
  <si>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</si>
  <si>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</si>
  <si>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</si>
  <si>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</si>
  <si>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</si>
  <si>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</si>
  <si>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</si>
  <si>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4410</t>
  </si>
  <si>
    <t>Podróże służbowe krajowe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</si>
  <si>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</si>
  <si>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</si>
  <si>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</si>
  <si>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</si>
  <si>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</si>
  <si>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</si>
  <si>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</si>
  <si>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</si>
  <si>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</si>
  <si>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</si>
  <si>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</si>
  <si>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</si>
  <si>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4740</t>
  </si>
  <si>
    <t>Zakup materiałów papierniczych do sprzętu drukarskiego i urządzeń kserograficznych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</si>
  <si>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</si>
  <si>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</si>
  <si>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</si>
  <si>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</si>
  <si>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</si>
  <si>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</si>
  <si>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</si>
  <si>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</si>
  <si>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</si>
  <si>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6060</t>
  </si>
  <si>
    <t>Wydatki na zakupy inwestycyjne jednostek budżetowych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</si>
  <si>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</si>
  <si>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</si>
  <si>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</si>
  <si>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</si>
  <si>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</si>
  <si>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</si>
  <si>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</si>
  <si>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</si>
  <si>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</si>
  <si>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</si>
  <si>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</si>
  <si>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</si>
  <si>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</si>
  <si>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</si>
  <si>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</si>
  <si>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</si>
  <si>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</si>
  <si>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</si>
  <si>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</si>
  <si>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</si>
  <si>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</si>
  <si>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</si>
  <si>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</si>
  <si>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</si>
  <si>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3240</t>
  </si>
  <si>
    <t>Stypendia dla uczniów</t>
  </si>
  <si>
    <t>4240</t>
  </si>
  <si>
    <t>Zakup pomocy naukowych, dydaktycznych i książek</t>
  </si>
  <si>
    <t>4750</t>
  </si>
  <si>
    <t>Zakup akcesoriów komputerowych, w tym programów i licencji</t>
  </si>
  <si>
    <t>80103</t>
  </si>
  <si>
    <t>Oddziały przedszkolne w szkołach podstawowych</t>
  </si>
  <si>
    <t>80104</t>
  </si>
  <si>
    <t xml:space="preserve">Przedszkola </t>
  </si>
  <si>
    <t>2510</t>
  </si>
  <si>
    <t>Dotacja podmiotowa z budżetu dla zakładu budżetowego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</si>
  <si>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</si>
  <si>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</si>
  <si>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</si>
  <si>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</si>
  <si>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</si>
  <si>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</si>
  <si>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</si>
  <si>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</si>
  <si>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</si>
  <si>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</si>
  <si>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</si>
  <si>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</si>
  <si>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</si>
  <si>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2800</t>
  </si>
  <si>
    <t>Dotacja celowa z budżetu dla pozostałych jednostek zaliczanych do sektora finansów publicznych</t>
  </si>
  <si>
    <t>852</t>
  </si>
  <si>
    <t>Pomoc społeczna</t>
  </si>
  <si>
    <t>85202</t>
  </si>
  <si>
    <t>Domy pomocy społecznej</t>
  </si>
  <si>
    <t>3110</t>
  </si>
  <si>
    <t>Świadczenia społeczne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</si>
  <si>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</si>
  <si>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</si>
  <si>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</si>
  <si>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</si>
  <si>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</si>
  <si>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</si>
  <si>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</si>
  <si>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</si>
  <si>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</si>
  <si>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</si>
  <si>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</si>
  <si>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</si>
  <si>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</si>
  <si>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</si>
  <si>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</si>
  <si>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</si>
  <si>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</si>
  <si>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</si>
  <si>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</si>
  <si>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</si>
  <si>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</si>
  <si>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</si>
  <si>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</si>
  <si>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</si>
  <si>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</si>
  <si>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</si>
  <si>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</si>
  <si>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</si>
  <si>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</si>
  <si>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</si>
  <si>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</si>
  <si>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</si>
  <si>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</si>
  <si>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</si>
  <si>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</si>
  <si>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</si>
  <si>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</si>
  <si>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</si>
  <si>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</si>
  <si>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</si>
  <si>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</si>
  <si>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</si>
  <si>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</si>
  <si>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</si>
  <si>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</si>
  <si>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</si>
  <si>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</si>
  <si>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</si>
  <si>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</si>
  <si>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</si>
  <si>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92604</t>
  </si>
  <si>
    <t>Instytucje kultury fizycznej</t>
  </si>
  <si>
    <t>RAZEM:</t>
  </si>
  <si>
    <t>4218</t>
  </si>
  <si>
    <t>4308</t>
  </si>
  <si>
    <t>1</t>
  </si>
  <si>
    <t>2</t>
  </si>
  <si>
    <t>3</t>
  </si>
  <si>
    <t>4</t>
  </si>
  <si>
    <t>5</t>
  </si>
  <si>
    <t>6</t>
  </si>
  <si>
    <t>7</t>
  </si>
  <si>
    <t>% planu                   6:5</t>
  </si>
  <si>
    <t>4178</t>
  </si>
  <si>
    <t>75108</t>
  </si>
  <si>
    <t>Wybory do Sejmu i Senatu</t>
  </si>
  <si>
    <t>Opłata z tytułu zakupu usług telekomunikacyjnych telefonii stacjonarnej</t>
  </si>
  <si>
    <t>.</t>
  </si>
  <si>
    <t>Załącznik Nr  2</t>
  </si>
  <si>
    <t>Wykonanie  wydatków budżetu gminy Kałuszyn  za  2007 rok w układzie pełnej klasyfikacji budżetowej</t>
  </si>
  <si>
    <t>Plan na 2007r.</t>
  </si>
  <si>
    <t>Wykoanie         za 2007r.</t>
  </si>
  <si>
    <t>85121</t>
  </si>
  <si>
    <t>Lecznictwo ambulatoryjne</t>
  </si>
  <si>
    <t>Wydatki na zakupy inwestycyjne jednostekbudzetowych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</si>
</sst>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1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2" fillId="2" borderId="2" xfId="0" applyFont="1" applyAlignment="1">
      <alignment horizontal="center" vertical="center" wrapText="1"/>
    </xf>
    <xf numFmtId="49" fontId="2" fillId="2" borderId="1" xfId="0" applyFont="1" applyAlignment="1">
      <alignment horizontal="left" vertical="center" wrapText="1"/>
    </xf>
    <xf numFmtId="4" fontId="2" fillId="2" borderId="1" xfId="0" applyNumberFormat="1" applyFont="1" applyAlignment="1">
      <alignment horizontal="right" vertical="center" wrapText="1"/>
    </xf>
    <xf numFmtId="4" fontId="2" fillId="2" borderId="1" xfId="0" applyNumberFormat="1" applyFont="1" applyAlignment="1">
      <alignment horizontal="right" vertical="center" wrapText="1"/>
    </xf>
    <xf numFmtId="49" fontId="4" fillId="3" borderId="3" xfId="0" applyFont="1" applyBorder="1" applyAlignment="1">
      <alignment horizontal="center" vertical="center" wrapText="1"/>
    </xf>
    <xf numFmtId="49" fontId="2" fillId="2" borderId="4" xfId="0" applyFont="1" applyBorder="1" applyAlignment="1">
      <alignment horizontal="center" vertical="center" wrapText="1"/>
    </xf>
    <xf numFmtId="49" fontId="2" fillId="2" borderId="5" xfId="0" applyFont="1" applyBorder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" fontId="2" fillId="2" borderId="1" xfId="0" applyNumberFormat="1" applyFont="1" applyFill="1" applyAlignment="1">
      <alignment horizontal="right" vertical="center" wrapText="1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Fill="1" applyAlignment="1">
      <alignment horizontal="left" vertical="center" wrapText="1"/>
    </xf>
    <xf numFmtId="49" fontId="2" fillId="0" borderId="1" xfId="0" applyFont="1" applyFill="1" applyAlignment="1">
      <alignment horizontal="center" vertical="center" wrapText="1"/>
    </xf>
    <xf numFmtId="49" fontId="2" fillId="0" borderId="1" xfId="0" applyFont="1" applyFill="1" applyAlignment="1">
      <alignment horizontal="left" vertical="center" wrapText="1"/>
    </xf>
    <xf numFmtId="4" fontId="2" fillId="0" borderId="1" xfId="0" applyNumberFormat="1" applyFont="1" applyFill="1" applyAlignment="1">
      <alignment horizontal="right" vertical="center" wrapText="1"/>
    </xf>
    <xf numFmtId="4" fontId="2" fillId="0" borderId="1" xfId="0" applyNumberFormat="1" applyFont="1" applyFill="1" applyAlignment="1">
      <alignment horizontal="right" vertical="center" wrapText="1"/>
    </xf>
    <xf numFmtId="49" fontId="2" fillId="0" borderId="2" xfId="0" applyFont="1" applyFill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4" fillId="6" borderId="8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" fillId="4" borderId="1" xfId="0" applyFont="1" applyFill="1" applyAlignment="1">
      <alignment horizontal="left" vertical="center" wrapText="1"/>
    </xf>
    <xf numFmtId="10" fontId="2" fillId="0" borderId="1" xfId="0" applyNumberFormat="1" applyFont="1" applyFill="1" applyAlignment="1">
      <alignment horizontal="left" vertical="center" wrapText="1"/>
    </xf>
    <xf numFmtId="10" fontId="4" fillId="3" borderId="1" xfId="0" applyNumberFormat="1" applyFont="1" applyAlignment="1">
      <alignment horizontal="left" vertical="center" wrapText="1"/>
    </xf>
    <xf numFmtId="10" fontId="2" fillId="7" borderId="1" xfId="0" applyNumberFormat="1" applyFont="1" applyAlignment="1">
      <alignment horizontal="left" vertical="center" wrapText="1"/>
    </xf>
    <xf numFmtId="10" fontId="2" fillId="6" borderId="1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" fillId="2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2" borderId="0" xfId="0" applyFont="1" applyAlignment="1">
      <alignment horizontal="left" vertical="top" wrapText="1"/>
    </xf>
    <xf numFmtId="49" fontId="2" fillId="2" borderId="9" xfId="0" applyFont="1" applyBorder="1" applyAlignment="1">
      <alignment horizontal="center" vertical="center" wrapText="1"/>
    </xf>
    <xf numFmtId="49" fontId="2" fillId="2" borderId="10" xfId="0" applyFont="1" applyBorder="1" applyAlignment="1">
      <alignment horizontal="center" vertical="center" wrapText="1"/>
    </xf>
    <xf numFmtId="49" fontId="2" fillId="2" borderId="11" xfId="0" applyFont="1" applyBorder="1" applyAlignment="1">
      <alignment horizontal="center" vertical="center" wrapText="1"/>
    </xf>
    <xf numFmtId="49" fontId="4" fillId="2" borderId="1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7"/>
  <sheetViews>
    <sheetView showGridLines="0" tabSelected="1" view="pageBreakPreview" zoomScale="75" zoomScaleSheetLayoutView="75" workbookViewId="0" topLeftCell="A13">
      <selection activeCell="L3" sqref="L3"/>
    </sheetView>
  </sheetViews>
  <sheetFormatPr defaultColWidth="9.33203125" defaultRowHeight="12.75"/>
  <cols>
    <col min="1" max="1" width="3.16015625" style="1" customWidth="1"/>
    <col min="2" max="2" width="7" style="1" customWidth="1"/>
    <col min="3" max="3" width="11" style="1" customWidth="1"/>
    <col min="4" max="4" width="9.83203125" style="1" customWidth="1"/>
    <col min="5" max="5" width="52.83203125" style="1" customWidth="1"/>
    <col min="6" max="6" width="25.5" style="1" customWidth="1"/>
    <col min="7" max="7" width="22" style="1" customWidth="1"/>
    <col min="8" max="8" width="14.33203125" style="1" customWidth="1"/>
    <col min="9" max="16384" width="9.33203125" style="1" customWidth="1"/>
  </cols>
  <sheetData>
    <row r="1" spans="1:8" ht="46.5" customHeight="1">
      <c r="A1" s="40" t="s">
        <v>210</v>
      </c>
      <c r="B1" s="40"/>
      <c r="C1" s="40"/>
      <c r="D1" s="40"/>
      <c r="E1" s="40"/>
      <c r="F1" s="40"/>
      <c r="G1" s="40"/>
      <c r="H1" s="40"/>
    </row>
    <row r="2" spans="5:7" ht="47.25" customHeight="1">
      <c r="E2" s="2" t="s">
        <v>211</v>
      </c>
      <c r="G2" s="1" t="s">
        <v>209</v>
      </c>
    </row>
    <row r="3" spans="2:8" ht="31.5" customHeight="1">
      <c r="B3" s="41"/>
      <c r="C3" s="41"/>
      <c r="D3" s="41"/>
      <c r="E3" s="41"/>
      <c r="F3" s="41"/>
      <c r="G3" s="41"/>
      <c r="H3" s="41"/>
    </row>
    <row r="4" spans="2:8" ht="47.2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212</v>
      </c>
      <c r="G4" s="3" t="s">
        <v>213</v>
      </c>
      <c r="H4" s="3" t="s">
        <v>204</v>
      </c>
    </row>
    <row r="5" spans="2:8" ht="12" customHeight="1">
      <c r="B5" s="4" t="s">
        <v>197</v>
      </c>
      <c r="C5" s="4" t="s">
        <v>198</v>
      </c>
      <c r="D5" s="4" t="s">
        <v>199</v>
      </c>
      <c r="E5" s="4" t="s">
        <v>200</v>
      </c>
      <c r="F5" s="4" t="s">
        <v>201</v>
      </c>
      <c r="G5" s="4" t="s">
        <v>202</v>
      </c>
      <c r="H5" s="4" t="s">
        <v>203</v>
      </c>
    </row>
    <row r="6" spans="2:8" ht="27" customHeight="1">
      <c r="B6" s="5" t="s">
        <v>4</v>
      </c>
      <c r="C6" s="5"/>
      <c r="D6" s="5"/>
      <c r="E6" s="6" t="s">
        <v>5</v>
      </c>
      <c r="F6" s="7">
        <f>F7+F9</f>
        <v>108325</v>
      </c>
      <c r="G6" s="7">
        <f>G7+G9</f>
        <v>106241.54000000001</v>
      </c>
      <c r="H6" s="35">
        <f>G6/F6</f>
        <v>0.9807665820447727</v>
      </c>
    </row>
    <row r="7" spans="2:8" ht="16.5" customHeight="1">
      <c r="B7" s="8"/>
      <c r="C7" s="20" t="s">
        <v>6</v>
      </c>
      <c r="D7" s="20"/>
      <c r="E7" s="21" t="s">
        <v>7</v>
      </c>
      <c r="F7" s="22">
        <f>F8</f>
        <v>3700</v>
      </c>
      <c r="G7" s="22">
        <f>G8</f>
        <v>3514</v>
      </c>
      <c r="H7" s="34">
        <f>G7/F7</f>
        <v>0.9497297297297297</v>
      </c>
    </row>
    <row r="8" spans="2:8" ht="50.25" customHeight="1">
      <c r="B8" s="8"/>
      <c r="C8" s="8"/>
      <c r="D8" s="4" t="s">
        <v>8</v>
      </c>
      <c r="E8" s="9" t="s">
        <v>9</v>
      </c>
      <c r="F8" s="10">
        <v>3700</v>
      </c>
      <c r="G8" s="11">
        <v>3514</v>
      </c>
      <c r="H8" s="34">
        <f aca="true" t="shared" si="0" ref="H8:H67">G8/F8</f>
        <v>0.9497297297297297</v>
      </c>
    </row>
    <row r="9" spans="2:8" ht="16.5" customHeight="1">
      <c r="B9" s="8"/>
      <c r="C9" s="20" t="s">
        <v>10</v>
      </c>
      <c r="D9" s="20"/>
      <c r="E9" s="21" t="s">
        <v>11</v>
      </c>
      <c r="F9" s="22">
        <f>SUM(F10:F14)</f>
        <v>104625</v>
      </c>
      <c r="G9" s="22">
        <f>SUM(G10:G14)</f>
        <v>102727.54000000001</v>
      </c>
      <c r="H9" s="34">
        <f t="shared" si="0"/>
        <v>0.9818641816009559</v>
      </c>
    </row>
    <row r="10" spans="2:8" ht="16.5" customHeight="1">
      <c r="B10" s="8"/>
      <c r="C10" s="8"/>
      <c r="D10" s="4" t="s">
        <v>12</v>
      </c>
      <c r="E10" s="9" t="s">
        <v>13</v>
      </c>
      <c r="F10" s="10">
        <v>144</v>
      </c>
      <c r="G10" s="11">
        <v>142.91</v>
      </c>
      <c r="H10" s="34">
        <f t="shared" si="0"/>
        <v>0.9924305555555555</v>
      </c>
    </row>
    <row r="11" spans="2:8" ht="16.5" customHeight="1">
      <c r="B11" s="8"/>
      <c r="C11" s="8"/>
      <c r="D11" s="4" t="s">
        <v>14</v>
      </c>
      <c r="E11" s="9" t="s">
        <v>15</v>
      </c>
      <c r="F11" s="10">
        <v>21</v>
      </c>
      <c r="G11" s="10">
        <v>20.78</v>
      </c>
      <c r="H11" s="34">
        <f t="shared" si="0"/>
        <v>0.9895238095238096</v>
      </c>
    </row>
    <row r="12" spans="2:8" ht="16.5" customHeight="1">
      <c r="B12" s="8"/>
      <c r="C12" s="8"/>
      <c r="D12" s="4" t="s">
        <v>16</v>
      </c>
      <c r="E12" s="9" t="s">
        <v>17</v>
      </c>
      <c r="F12" s="10">
        <v>848</v>
      </c>
      <c r="G12" s="11">
        <v>848</v>
      </c>
      <c r="H12" s="34">
        <f t="shared" si="0"/>
        <v>1</v>
      </c>
    </row>
    <row r="13" spans="2:8" ht="16.5" customHeight="1">
      <c r="B13" s="8"/>
      <c r="C13" s="8"/>
      <c r="D13" s="4" t="s">
        <v>18</v>
      </c>
      <c r="E13" s="9" t="s">
        <v>19</v>
      </c>
      <c r="F13" s="10">
        <v>50612</v>
      </c>
      <c r="G13" s="11">
        <v>50605.85</v>
      </c>
      <c r="H13" s="34">
        <f t="shared" si="0"/>
        <v>0.9998784873152612</v>
      </c>
    </row>
    <row r="14" spans="2:8" ht="26.25" customHeight="1">
      <c r="B14" s="8"/>
      <c r="C14" s="8"/>
      <c r="D14" s="4" t="s">
        <v>20</v>
      </c>
      <c r="E14" s="9" t="s">
        <v>21</v>
      </c>
      <c r="F14" s="10">
        <v>53000</v>
      </c>
      <c r="G14" s="11">
        <v>51110</v>
      </c>
      <c r="H14" s="34">
        <f t="shared" si="0"/>
        <v>0.9643396226415094</v>
      </c>
    </row>
    <row r="15" spans="2:11" ht="27" customHeight="1">
      <c r="B15" s="5" t="s">
        <v>22</v>
      </c>
      <c r="C15" s="5"/>
      <c r="D15" s="5"/>
      <c r="E15" s="6" t="s">
        <v>23</v>
      </c>
      <c r="F15" s="7">
        <f>F16+F19</f>
        <v>1563414</v>
      </c>
      <c r="G15" s="7">
        <f>G16+G19</f>
        <v>1535721.4200000002</v>
      </c>
      <c r="H15" s="36">
        <f t="shared" si="0"/>
        <v>0.9822871101320573</v>
      </c>
      <c r="K15" s="9"/>
    </row>
    <row r="16" spans="2:8" ht="16.5" customHeight="1">
      <c r="B16" s="8"/>
      <c r="C16" s="20" t="s">
        <v>24</v>
      </c>
      <c r="D16" s="20"/>
      <c r="E16" s="21" t="s">
        <v>25</v>
      </c>
      <c r="F16" s="22">
        <f>F17+F18</f>
        <v>168814</v>
      </c>
      <c r="G16" s="22">
        <f>G17+G18</f>
        <v>167486.33</v>
      </c>
      <c r="H16" s="34">
        <f t="shared" si="0"/>
        <v>0.9921353086829291</v>
      </c>
    </row>
    <row r="17" spans="2:8" ht="17.25" customHeight="1">
      <c r="B17" s="8"/>
      <c r="C17" s="8"/>
      <c r="D17" s="4" t="s">
        <v>28</v>
      </c>
      <c r="E17" s="9" t="s">
        <v>29</v>
      </c>
      <c r="F17" s="10">
        <v>17578</v>
      </c>
      <c r="G17" s="11">
        <v>17433.53</v>
      </c>
      <c r="H17" s="34">
        <f t="shared" si="0"/>
        <v>0.991781203777449</v>
      </c>
    </row>
    <row r="18" spans="2:8" ht="30.75" customHeight="1">
      <c r="B18" s="8"/>
      <c r="C18" s="8"/>
      <c r="D18" s="4" t="s">
        <v>20</v>
      </c>
      <c r="E18" s="9" t="s">
        <v>21</v>
      </c>
      <c r="F18" s="10">
        <v>151236</v>
      </c>
      <c r="G18" s="11">
        <v>150052.8</v>
      </c>
      <c r="H18" s="34">
        <f t="shared" si="0"/>
        <v>0.9921764659208124</v>
      </c>
    </row>
    <row r="19" spans="2:8" ht="16.5" customHeight="1">
      <c r="B19" s="8"/>
      <c r="C19" s="20" t="s">
        <v>30</v>
      </c>
      <c r="D19" s="20"/>
      <c r="E19" s="21" t="s">
        <v>31</v>
      </c>
      <c r="F19" s="22">
        <f>F20+F21+F22+F23</f>
        <v>1394600</v>
      </c>
      <c r="G19" s="22">
        <f>G20+G21+G22+G23</f>
        <v>1368235.09</v>
      </c>
      <c r="H19" s="34">
        <f t="shared" si="0"/>
        <v>0.9810950021511545</v>
      </c>
    </row>
    <row r="20" spans="2:8" ht="16.5" customHeight="1">
      <c r="B20" s="8"/>
      <c r="C20" s="8"/>
      <c r="D20" s="4" t="s">
        <v>26</v>
      </c>
      <c r="E20" s="9" t="s">
        <v>27</v>
      </c>
      <c r="F20" s="10">
        <v>22514</v>
      </c>
      <c r="G20" s="11">
        <v>22513.86</v>
      </c>
      <c r="H20" s="34">
        <f t="shared" si="0"/>
        <v>0.9999937816469753</v>
      </c>
    </row>
    <row r="21" spans="2:8" ht="16.5" customHeight="1">
      <c r="B21" s="8"/>
      <c r="C21" s="8"/>
      <c r="D21" s="4" t="s">
        <v>32</v>
      </c>
      <c r="E21" s="9" t="s">
        <v>33</v>
      </c>
      <c r="F21" s="10">
        <v>12550</v>
      </c>
      <c r="G21" s="11">
        <v>2549.8</v>
      </c>
      <c r="H21" s="34">
        <f t="shared" si="0"/>
        <v>0.20317131474103586</v>
      </c>
    </row>
    <row r="22" spans="2:8" ht="16.5" customHeight="1">
      <c r="B22" s="8"/>
      <c r="C22" s="8"/>
      <c r="D22" s="4" t="s">
        <v>28</v>
      </c>
      <c r="E22" s="9" t="s">
        <v>29</v>
      </c>
      <c r="F22" s="10">
        <v>96790</v>
      </c>
      <c r="G22" s="11">
        <v>81308.9</v>
      </c>
      <c r="H22" s="34">
        <f t="shared" si="0"/>
        <v>0.8400547577229052</v>
      </c>
    </row>
    <row r="23" spans="2:8" ht="36.75" customHeight="1">
      <c r="B23" s="8"/>
      <c r="C23" s="8"/>
      <c r="D23" s="4" t="s">
        <v>20</v>
      </c>
      <c r="E23" s="9" t="s">
        <v>21</v>
      </c>
      <c r="F23" s="10">
        <v>1262746</v>
      </c>
      <c r="G23" s="11">
        <v>1261862.53</v>
      </c>
      <c r="H23" s="34">
        <f t="shared" si="0"/>
        <v>0.9993003581084399</v>
      </c>
    </row>
    <row r="24" spans="2:8" ht="21" customHeight="1">
      <c r="B24" s="5" t="s">
        <v>34</v>
      </c>
      <c r="C24" s="5"/>
      <c r="D24" s="5"/>
      <c r="E24" s="6" t="s">
        <v>35</v>
      </c>
      <c r="F24" s="7">
        <f>F25</f>
        <v>99272</v>
      </c>
      <c r="G24" s="7">
        <f>G25</f>
        <v>98144.73999999999</v>
      </c>
      <c r="H24" s="36">
        <f t="shared" si="0"/>
        <v>0.9886447336610523</v>
      </c>
    </row>
    <row r="25" spans="2:8" ht="18.75" customHeight="1">
      <c r="B25" s="8"/>
      <c r="C25" s="20" t="s">
        <v>36</v>
      </c>
      <c r="D25" s="20"/>
      <c r="E25" s="21" t="s">
        <v>37</v>
      </c>
      <c r="F25" s="22">
        <f>SUM(F26:F37)</f>
        <v>99272</v>
      </c>
      <c r="G25" s="22">
        <f>SUM(G26:G37)</f>
        <v>98144.73999999999</v>
      </c>
      <c r="H25" s="34">
        <f t="shared" si="0"/>
        <v>0.9886447336610523</v>
      </c>
    </row>
    <row r="26" spans="2:8" ht="16.5" customHeight="1">
      <c r="B26" s="8"/>
      <c r="C26" s="24"/>
      <c r="D26" s="20" t="s">
        <v>38</v>
      </c>
      <c r="E26" s="21" t="s">
        <v>39</v>
      </c>
      <c r="F26" s="22">
        <v>14803</v>
      </c>
      <c r="G26" s="23">
        <v>14802.22</v>
      </c>
      <c r="H26" s="34">
        <f t="shared" si="0"/>
        <v>0.9999473079781125</v>
      </c>
    </row>
    <row r="27" spans="2:8" ht="16.5" customHeight="1">
      <c r="B27" s="8"/>
      <c r="C27" s="24"/>
      <c r="D27" s="20" t="s">
        <v>40</v>
      </c>
      <c r="E27" s="21" t="s">
        <v>41</v>
      </c>
      <c r="F27" s="22">
        <v>1164</v>
      </c>
      <c r="G27" s="23">
        <v>1163.45</v>
      </c>
      <c r="H27" s="34">
        <f t="shared" si="0"/>
        <v>0.9995274914089347</v>
      </c>
    </row>
    <row r="28" spans="2:8" ht="16.5" customHeight="1">
      <c r="B28" s="8"/>
      <c r="C28" s="24"/>
      <c r="D28" s="20" t="s">
        <v>42</v>
      </c>
      <c r="E28" s="21" t="s">
        <v>43</v>
      </c>
      <c r="F28" s="22">
        <v>6446</v>
      </c>
      <c r="G28" s="23">
        <v>6224.37</v>
      </c>
      <c r="H28" s="34">
        <f t="shared" si="0"/>
        <v>0.9656174371703382</v>
      </c>
    </row>
    <row r="29" spans="2:8" ht="16.5" customHeight="1">
      <c r="B29" s="8"/>
      <c r="C29" s="24"/>
      <c r="D29" s="20" t="s">
        <v>12</v>
      </c>
      <c r="E29" s="21" t="s">
        <v>13</v>
      </c>
      <c r="F29" s="22">
        <v>4570</v>
      </c>
      <c r="G29" s="23">
        <v>4569.67</v>
      </c>
      <c r="H29" s="34">
        <f t="shared" si="0"/>
        <v>0.9999277899343545</v>
      </c>
    </row>
    <row r="30" spans="2:8" ht="16.5" customHeight="1">
      <c r="B30" s="8"/>
      <c r="C30" s="24"/>
      <c r="D30" s="20" t="s">
        <v>14</v>
      </c>
      <c r="E30" s="21" t="s">
        <v>15</v>
      </c>
      <c r="F30" s="22">
        <v>712</v>
      </c>
      <c r="G30" s="23">
        <v>711.21</v>
      </c>
      <c r="H30" s="34">
        <f t="shared" si="0"/>
        <v>0.9988904494382023</v>
      </c>
    </row>
    <row r="31" spans="2:8" ht="36.75" customHeight="1">
      <c r="B31" s="8"/>
      <c r="C31" s="24"/>
      <c r="D31" s="20" t="s">
        <v>44</v>
      </c>
      <c r="E31" s="21" t="s">
        <v>45</v>
      </c>
      <c r="F31" s="22">
        <v>183</v>
      </c>
      <c r="G31" s="23">
        <v>163.39</v>
      </c>
      <c r="H31" s="34">
        <f t="shared" si="0"/>
        <v>0.8928415300546447</v>
      </c>
    </row>
    <row r="32" spans="2:8" ht="16.5" customHeight="1">
      <c r="B32" s="8"/>
      <c r="C32" s="24"/>
      <c r="D32" s="20" t="s">
        <v>16</v>
      </c>
      <c r="E32" s="21" t="s">
        <v>17</v>
      </c>
      <c r="F32" s="22">
        <v>7442</v>
      </c>
      <c r="G32" s="23">
        <v>7441.54</v>
      </c>
      <c r="H32" s="34">
        <f t="shared" si="0"/>
        <v>0.9999381886589627</v>
      </c>
    </row>
    <row r="33" spans="2:8" ht="16.5" customHeight="1">
      <c r="B33" s="8"/>
      <c r="C33" s="24"/>
      <c r="D33" s="20" t="s">
        <v>26</v>
      </c>
      <c r="E33" s="21" t="s">
        <v>27</v>
      </c>
      <c r="F33" s="22">
        <v>6444</v>
      </c>
      <c r="G33" s="23">
        <v>5568.49</v>
      </c>
      <c r="H33" s="34">
        <f t="shared" si="0"/>
        <v>0.8641356300434513</v>
      </c>
    </row>
    <row r="34" spans="2:8" ht="16.5" customHeight="1">
      <c r="B34" s="8"/>
      <c r="C34" s="24"/>
      <c r="D34" s="20" t="s">
        <v>46</v>
      </c>
      <c r="E34" s="21" t="s">
        <v>47</v>
      </c>
      <c r="F34" s="22">
        <v>13516</v>
      </c>
      <c r="G34" s="23">
        <v>13508.88</v>
      </c>
      <c r="H34" s="34">
        <f t="shared" si="0"/>
        <v>0.9994732169280852</v>
      </c>
    </row>
    <row r="35" spans="2:8" ht="16.5" customHeight="1">
      <c r="B35" s="8"/>
      <c r="C35" s="24"/>
      <c r="D35" s="20" t="s">
        <v>28</v>
      </c>
      <c r="E35" s="21" t="s">
        <v>29</v>
      </c>
      <c r="F35" s="22">
        <v>42610</v>
      </c>
      <c r="G35" s="23">
        <v>42609.52</v>
      </c>
      <c r="H35" s="34">
        <f t="shared" si="0"/>
        <v>0.9999887350387232</v>
      </c>
    </row>
    <row r="36" spans="2:8" ht="16.5" customHeight="1">
      <c r="B36" s="8"/>
      <c r="C36" s="24"/>
      <c r="D36" s="20" t="s">
        <v>18</v>
      </c>
      <c r="E36" s="21" t="s">
        <v>19</v>
      </c>
      <c r="F36" s="22">
        <v>1000</v>
      </c>
      <c r="G36" s="23">
        <v>1000</v>
      </c>
      <c r="H36" s="34">
        <f t="shared" si="0"/>
        <v>1</v>
      </c>
    </row>
    <row r="37" spans="2:8" ht="30.75" customHeight="1">
      <c r="B37" s="8"/>
      <c r="C37" s="24"/>
      <c r="D37" s="20" t="s">
        <v>48</v>
      </c>
      <c r="E37" s="21" t="s">
        <v>49</v>
      </c>
      <c r="F37" s="22">
        <v>382</v>
      </c>
      <c r="G37" s="23">
        <v>382</v>
      </c>
      <c r="H37" s="34">
        <f t="shared" si="0"/>
        <v>1</v>
      </c>
    </row>
    <row r="38" spans="2:8" ht="25.5" customHeight="1">
      <c r="B38" s="5" t="s">
        <v>50</v>
      </c>
      <c r="C38" s="5"/>
      <c r="D38" s="5"/>
      <c r="E38" s="6" t="s">
        <v>51</v>
      </c>
      <c r="F38" s="7">
        <f>F39</f>
        <v>24000</v>
      </c>
      <c r="G38" s="7">
        <f>G39</f>
        <v>23878</v>
      </c>
      <c r="H38" s="36">
        <f t="shared" si="0"/>
        <v>0.9949166666666667</v>
      </c>
    </row>
    <row r="39" spans="2:8" ht="16.5" customHeight="1">
      <c r="B39" s="8"/>
      <c r="C39" s="20" t="s">
        <v>52</v>
      </c>
      <c r="D39" s="20"/>
      <c r="E39" s="21" t="s">
        <v>53</v>
      </c>
      <c r="F39" s="22">
        <f>F40</f>
        <v>24000</v>
      </c>
      <c r="G39" s="22">
        <f>G40</f>
        <v>23878</v>
      </c>
      <c r="H39" s="34">
        <f t="shared" si="0"/>
        <v>0.9949166666666667</v>
      </c>
    </row>
    <row r="40" spans="2:8" ht="16.5" customHeight="1">
      <c r="B40" s="8"/>
      <c r="C40" s="8"/>
      <c r="D40" s="4" t="s">
        <v>28</v>
      </c>
      <c r="E40" s="9" t="s">
        <v>29</v>
      </c>
      <c r="F40" s="10">
        <v>24000</v>
      </c>
      <c r="G40" s="11">
        <v>23878</v>
      </c>
      <c r="H40" s="36">
        <f t="shared" si="0"/>
        <v>0.9949166666666667</v>
      </c>
    </row>
    <row r="41" spans="2:8" ht="27" customHeight="1">
      <c r="B41" s="5" t="s">
        <v>54</v>
      </c>
      <c r="C41" s="5"/>
      <c r="D41" s="5"/>
      <c r="E41" s="6" t="s">
        <v>55</v>
      </c>
      <c r="F41" s="7">
        <f>F42+F52+F57+F75</f>
        <v>1479496</v>
      </c>
      <c r="G41" s="7">
        <f>G42+G52+G57+G75</f>
        <v>1472540.6900000002</v>
      </c>
      <c r="H41" s="36">
        <f t="shared" si="0"/>
        <v>0.9952988652892608</v>
      </c>
    </row>
    <row r="42" spans="2:8" ht="16.5" customHeight="1">
      <c r="B42" s="8"/>
      <c r="C42" s="20" t="s">
        <v>56</v>
      </c>
      <c r="D42" s="20"/>
      <c r="E42" s="21" t="s">
        <v>57</v>
      </c>
      <c r="F42" s="22">
        <f>SUM(F43:F51)</f>
        <v>113469</v>
      </c>
      <c r="G42" s="22">
        <f>SUM(G43:G51)</f>
        <v>112829.71</v>
      </c>
      <c r="H42" s="34">
        <f t="shared" si="0"/>
        <v>0.9943659501714125</v>
      </c>
    </row>
    <row r="43" spans="2:8" ht="16.5" customHeight="1">
      <c r="B43" s="8"/>
      <c r="C43" s="8"/>
      <c r="D43" s="4" t="s">
        <v>38</v>
      </c>
      <c r="E43" s="9" t="s">
        <v>39</v>
      </c>
      <c r="F43" s="10">
        <v>77206</v>
      </c>
      <c r="G43" s="10">
        <v>77206</v>
      </c>
      <c r="H43" s="34">
        <f t="shared" si="0"/>
        <v>1</v>
      </c>
    </row>
    <row r="44" spans="2:8" ht="16.5" customHeight="1">
      <c r="B44" s="8"/>
      <c r="C44" s="8"/>
      <c r="D44" s="4" t="s">
        <v>40</v>
      </c>
      <c r="E44" s="9" t="s">
        <v>41</v>
      </c>
      <c r="F44" s="10">
        <v>5984</v>
      </c>
      <c r="G44" s="10">
        <v>5984</v>
      </c>
      <c r="H44" s="34">
        <f t="shared" si="0"/>
        <v>1</v>
      </c>
    </row>
    <row r="45" spans="2:8" ht="16.5" customHeight="1">
      <c r="B45" s="8"/>
      <c r="C45" s="8"/>
      <c r="D45" s="4" t="s">
        <v>12</v>
      </c>
      <c r="E45" s="9" t="s">
        <v>13</v>
      </c>
      <c r="F45" s="10">
        <v>14255</v>
      </c>
      <c r="G45" s="10">
        <v>14243.43</v>
      </c>
      <c r="H45" s="34">
        <f t="shared" si="0"/>
        <v>0.9991883549631708</v>
      </c>
    </row>
    <row r="46" spans="2:8" ht="16.5" customHeight="1">
      <c r="B46" s="8"/>
      <c r="C46" s="8"/>
      <c r="D46" s="4" t="s">
        <v>14</v>
      </c>
      <c r="E46" s="9" t="s">
        <v>15</v>
      </c>
      <c r="F46" s="10">
        <v>2042</v>
      </c>
      <c r="G46" s="10">
        <v>2042</v>
      </c>
      <c r="H46" s="34">
        <f t="shared" si="0"/>
        <v>1</v>
      </c>
    </row>
    <row r="47" spans="2:8" ht="27.75" customHeight="1">
      <c r="B47" s="8"/>
      <c r="C47" s="8"/>
      <c r="D47" s="4" t="s">
        <v>44</v>
      </c>
      <c r="E47" s="9" t="s">
        <v>45</v>
      </c>
      <c r="F47" s="10">
        <v>1153</v>
      </c>
      <c r="G47" s="10">
        <v>816.97</v>
      </c>
      <c r="H47" s="34">
        <f t="shared" si="0"/>
        <v>0.7085602775368604</v>
      </c>
    </row>
    <row r="48" spans="2:8" ht="16.5" customHeight="1">
      <c r="B48" s="8"/>
      <c r="C48" s="8"/>
      <c r="D48" s="4" t="s">
        <v>26</v>
      </c>
      <c r="E48" s="9" t="s">
        <v>27</v>
      </c>
      <c r="F48" s="10">
        <v>3928</v>
      </c>
      <c r="G48" s="10">
        <v>3918.69</v>
      </c>
      <c r="H48" s="34">
        <f t="shared" si="0"/>
        <v>0.9976298370672098</v>
      </c>
    </row>
    <row r="49" spans="2:8" ht="16.5" customHeight="1">
      <c r="B49" s="8"/>
      <c r="C49" s="8"/>
      <c r="D49" s="4" t="s">
        <v>28</v>
      </c>
      <c r="E49" s="9" t="s">
        <v>29</v>
      </c>
      <c r="F49" s="10">
        <v>6791</v>
      </c>
      <c r="G49" s="10">
        <v>6668.3</v>
      </c>
      <c r="H49" s="34">
        <f t="shared" si="0"/>
        <v>0.9819319687822118</v>
      </c>
    </row>
    <row r="50" spans="2:8" ht="16.5" customHeight="1">
      <c r="B50" s="8"/>
      <c r="C50" s="8"/>
      <c r="D50" s="4" t="s">
        <v>58</v>
      </c>
      <c r="E50" s="9" t="s">
        <v>59</v>
      </c>
      <c r="F50" s="10">
        <v>200</v>
      </c>
      <c r="G50" s="10">
        <v>40.32</v>
      </c>
      <c r="H50" s="34">
        <f t="shared" si="0"/>
        <v>0.2016</v>
      </c>
    </row>
    <row r="51" spans="2:8" ht="31.5" customHeight="1">
      <c r="B51" s="8"/>
      <c r="C51" s="8"/>
      <c r="D51" s="4" t="s">
        <v>48</v>
      </c>
      <c r="E51" s="9" t="s">
        <v>49</v>
      </c>
      <c r="F51" s="10">
        <v>1910</v>
      </c>
      <c r="G51" s="10">
        <v>1910</v>
      </c>
      <c r="H51" s="34">
        <f t="shared" si="0"/>
        <v>1</v>
      </c>
    </row>
    <row r="52" spans="2:8" ht="30" customHeight="1">
      <c r="B52" s="8"/>
      <c r="C52" s="20" t="s">
        <v>60</v>
      </c>
      <c r="D52" s="20"/>
      <c r="E52" s="21" t="s">
        <v>61</v>
      </c>
      <c r="F52" s="22">
        <f>SUM(F53:F56)</f>
        <v>58200</v>
      </c>
      <c r="G52" s="22">
        <f>SUM(G53:G56)</f>
        <v>57612.99</v>
      </c>
      <c r="H52" s="34">
        <f t="shared" si="0"/>
        <v>0.9899139175257732</v>
      </c>
    </row>
    <row r="53" spans="2:8" ht="16.5" customHeight="1">
      <c r="B53" s="8"/>
      <c r="C53" s="8"/>
      <c r="D53" s="4" t="s">
        <v>62</v>
      </c>
      <c r="E53" s="9" t="s">
        <v>63</v>
      </c>
      <c r="F53" s="10">
        <v>51500</v>
      </c>
      <c r="G53" s="11">
        <v>51497</v>
      </c>
      <c r="H53" s="34">
        <f t="shared" si="0"/>
        <v>0.9999417475728155</v>
      </c>
    </row>
    <row r="54" spans="2:8" ht="16.5" customHeight="1">
      <c r="B54" s="8"/>
      <c r="C54" s="8"/>
      <c r="D54" s="4" t="s">
        <v>26</v>
      </c>
      <c r="E54" s="9" t="s">
        <v>27</v>
      </c>
      <c r="F54" s="10">
        <v>5000</v>
      </c>
      <c r="G54" s="11">
        <v>4966.04</v>
      </c>
      <c r="H54" s="34">
        <f t="shared" si="0"/>
        <v>0.993208</v>
      </c>
    </row>
    <row r="55" spans="2:8" ht="16.5" customHeight="1">
      <c r="B55" s="8"/>
      <c r="C55" s="8"/>
      <c r="D55" s="4" t="s">
        <v>28</v>
      </c>
      <c r="E55" s="9" t="s">
        <v>29</v>
      </c>
      <c r="F55" s="10">
        <v>1200</v>
      </c>
      <c r="G55" s="11">
        <v>1116.99</v>
      </c>
      <c r="H55" s="34">
        <f t="shared" si="0"/>
        <v>0.930825</v>
      </c>
    </row>
    <row r="56" spans="2:8" ht="16.5" customHeight="1">
      <c r="B56" s="8"/>
      <c r="C56" s="8"/>
      <c r="D56" s="4" t="s">
        <v>58</v>
      </c>
      <c r="E56" s="9" t="s">
        <v>59</v>
      </c>
      <c r="F56" s="10">
        <v>500</v>
      </c>
      <c r="G56" s="11">
        <v>32.96</v>
      </c>
      <c r="H56" s="34">
        <f t="shared" si="0"/>
        <v>0.06592</v>
      </c>
    </row>
    <row r="57" spans="2:8" ht="30.75" customHeight="1">
      <c r="B57" s="8"/>
      <c r="C57" s="20" t="s">
        <v>64</v>
      </c>
      <c r="D57" s="20"/>
      <c r="E57" s="21" t="s">
        <v>65</v>
      </c>
      <c r="F57" s="22">
        <f>SUM(F58:F74)</f>
        <v>1295227</v>
      </c>
      <c r="G57" s="22">
        <f>SUM(G58:G74)</f>
        <v>1289516.37</v>
      </c>
      <c r="H57" s="34">
        <f t="shared" si="0"/>
        <v>0.9955910199524872</v>
      </c>
    </row>
    <row r="58" spans="2:8" ht="16.5" customHeight="1">
      <c r="B58" s="8"/>
      <c r="C58" s="24"/>
      <c r="D58" s="20" t="s">
        <v>38</v>
      </c>
      <c r="E58" s="21" t="s">
        <v>39</v>
      </c>
      <c r="F58" s="22">
        <v>640369</v>
      </c>
      <c r="G58" s="23">
        <v>639847.07</v>
      </c>
      <c r="H58" s="34">
        <v>0.9992</v>
      </c>
    </row>
    <row r="59" spans="2:8" ht="16.5" customHeight="1">
      <c r="B59" s="8"/>
      <c r="C59" s="24"/>
      <c r="D59" s="20" t="s">
        <v>40</v>
      </c>
      <c r="E59" s="21" t="s">
        <v>41</v>
      </c>
      <c r="F59" s="22">
        <v>47707</v>
      </c>
      <c r="G59" s="23">
        <v>47706.43</v>
      </c>
      <c r="H59" s="34">
        <f t="shared" si="0"/>
        <v>0.9999880520678307</v>
      </c>
    </row>
    <row r="60" spans="2:8" ht="16.5" customHeight="1">
      <c r="B60" s="8"/>
      <c r="C60" s="24"/>
      <c r="D60" s="20" t="s">
        <v>12</v>
      </c>
      <c r="E60" s="21" t="s">
        <v>13</v>
      </c>
      <c r="F60" s="22">
        <v>109990</v>
      </c>
      <c r="G60" s="23">
        <v>109523.56</v>
      </c>
      <c r="H60" s="34">
        <f t="shared" si="0"/>
        <v>0.9957592508409855</v>
      </c>
    </row>
    <row r="61" spans="2:8" ht="16.5" customHeight="1">
      <c r="B61" s="8"/>
      <c r="C61" s="24"/>
      <c r="D61" s="20" t="s">
        <v>14</v>
      </c>
      <c r="E61" s="21" t="s">
        <v>15</v>
      </c>
      <c r="F61" s="22">
        <v>17484</v>
      </c>
      <c r="G61" s="23">
        <v>17481.6</v>
      </c>
      <c r="H61" s="34">
        <f t="shared" si="0"/>
        <v>0.9998627316403568</v>
      </c>
    </row>
    <row r="62" spans="2:8" ht="29.25" customHeight="1">
      <c r="B62" s="8"/>
      <c r="C62" s="24"/>
      <c r="D62" s="20" t="s">
        <v>44</v>
      </c>
      <c r="E62" s="21" t="s">
        <v>45</v>
      </c>
      <c r="F62" s="22">
        <v>5332</v>
      </c>
      <c r="G62" s="23">
        <v>5274.74</v>
      </c>
      <c r="H62" s="34">
        <f t="shared" si="0"/>
        <v>0.9892610652663165</v>
      </c>
    </row>
    <row r="63" spans="2:8" ht="16.5" customHeight="1">
      <c r="B63" s="8"/>
      <c r="C63" s="24"/>
      <c r="D63" s="20" t="s">
        <v>16</v>
      </c>
      <c r="E63" s="21" t="s">
        <v>17</v>
      </c>
      <c r="F63" s="22">
        <v>7473</v>
      </c>
      <c r="G63" s="23">
        <v>7471</v>
      </c>
      <c r="H63" s="34">
        <f t="shared" si="0"/>
        <v>0.9997323698648468</v>
      </c>
    </row>
    <row r="64" spans="2:8" ht="16.5" customHeight="1">
      <c r="B64" s="8"/>
      <c r="C64" s="24"/>
      <c r="D64" s="20" t="s">
        <v>26</v>
      </c>
      <c r="E64" s="21" t="s">
        <v>27</v>
      </c>
      <c r="F64" s="22">
        <v>57755</v>
      </c>
      <c r="G64" s="23">
        <v>57265.86</v>
      </c>
      <c r="H64" s="34">
        <f t="shared" si="0"/>
        <v>0.9915307765561423</v>
      </c>
    </row>
    <row r="65" spans="2:8" ht="16.5" customHeight="1">
      <c r="B65" s="8"/>
      <c r="C65" s="24"/>
      <c r="D65" s="20" t="s">
        <v>46</v>
      </c>
      <c r="E65" s="21" t="s">
        <v>47</v>
      </c>
      <c r="F65" s="22">
        <v>29600</v>
      </c>
      <c r="G65" s="23">
        <v>29553.85</v>
      </c>
      <c r="H65" s="34">
        <f t="shared" si="0"/>
        <v>0.9984408783783784</v>
      </c>
    </row>
    <row r="66" spans="2:8" ht="16.5" customHeight="1">
      <c r="B66" s="8"/>
      <c r="C66" s="24"/>
      <c r="D66" s="20" t="s">
        <v>28</v>
      </c>
      <c r="E66" s="21" t="s">
        <v>29</v>
      </c>
      <c r="F66" s="22">
        <v>115850</v>
      </c>
      <c r="G66" s="23">
        <v>115470.96</v>
      </c>
      <c r="H66" s="34">
        <f t="shared" si="0"/>
        <v>0.9967281829952526</v>
      </c>
    </row>
    <row r="67" spans="2:8" ht="16.5" customHeight="1">
      <c r="B67" s="8"/>
      <c r="C67" s="24"/>
      <c r="D67" s="20" t="s">
        <v>66</v>
      </c>
      <c r="E67" s="21" t="s">
        <v>67</v>
      </c>
      <c r="F67" s="22">
        <v>3300</v>
      </c>
      <c r="G67" s="23">
        <v>3091.48</v>
      </c>
      <c r="H67" s="34">
        <f t="shared" si="0"/>
        <v>0.9368121212121212</v>
      </c>
    </row>
    <row r="68" spans="2:8" ht="33.75" customHeight="1">
      <c r="B68" s="8"/>
      <c r="C68" s="24"/>
      <c r="D68" s="20" t="s">
        <v>68</v>
      </c>
      <c r="E68" s="21" t="s">
        <v>69</v>
      </c>
      <c r="F68" s="22">
        <v>16770</v>
      </c>
      <c r="G68" s="23">
        <v>16769.93</v>
      </c>
      <c r="H68" s="34">
        <f aca="true" t="shared" si="1" ref="H68:H140">G68/F68</f>
        <v>0.9999958258795468</v>
      </c>
    </row>
    <row r="69" spans="2:8" ht="33" customHeight="1">
      <c r="B69" s="8"/>
      <c r="C69" s="24"/>
      <c r="D69" s="20" t="s">
        <v>70</v>
      </c>
      <c r="E69" s="21" t="s">
        <v>208</v>
      </c>
      <c r="F69" s="22">
        <v>8204</v>
      </c>
      <c r="G69" s="23">
        <v>6574</v>
      </c>
      <c r="H69" s="34">
        <f t="shared" si="1"/>
        <v>0.8013164310092638</v>
      </c>
    </row>
    <row r="70" spans="2:8" ht="16.5" customHeight="1">
      <c r="B70" s="8"/>
      <c r="C70" s="24"/>
      <c r="D70" s="20" t="s">
        <v>58</v>
      </c>
      <c r="E70" s="21" t="s">
        <v>59</v>
      </c>
      <c r="F70" s="22">
        <v>2000</v>
      </c>
      <c r="G70" s="23">
        <v>1866.06</v>
      </c>
      <c r="H70" s="34">
        <f t="shared" si="1"/>
        <v>0.93303</v>
      </c>
    </row>
    <row r="71" spans="2:8" ht="16.5" customHeight="1">
      <c r="B71" s="8"/>
      <c r="C71" s="24"/>
      <c r="D71" s="20" t="s">
        <v>18</v>
      </c>
      <c r="E71" s="21" t="s">
        <v>19</v>
      </c>
      <c r="F71" s="22">
        <v>1000</v>
      </c>
      <c r="G71" s="23">
        <v>1000</v>
      </c>
      <c r="H71" s="34">
        <f t="shared" si="1"/>
        <v>1</v>
      </c>
    </row>
    <row r="72" spans="2:8" ht="29.25" customHeight="1">
      <c r="B72" s="8"/>
      <c r="C72" s="24"/>
      <c r="D72" s="20" t="s">
        <v>48</v>
      </c>
      <c r="E72" s="21" t="s">
        <v>49</v>
      </c>
      <c r="F72" s="22">
        <v>14393</v>
      </c>
      <c r="G72" s="23">
        <v>14393</v>
      </c>
      <c r="H72" s="34">
        <f t="shared" si="1"/>
        <v>1</v>
      </c>
    </row>
    <row r="73" spans="2:8" ht="45.75" customHeight="1">
      <c r="B73" s="8"/>
      <c r="C73" s="24"/>
      <c r="D73" s="20" t="s">
        <v>72</v>
      </c>
      <c r="E73" s="21" t="s">
        <v>73</v>
      </c>
      <c r="F73" s="22">
        <v>3000</v>
      </c>
      <c r="G73" s="23">
        <v>2817.59</v>
      </c>
      <c r="H73" s="34">
        <f t="shared" si="1"/>
        <v>0.9391966666666667</v>
      </c>
    </row>
    <row r="74" spans="2:8" ht="33" customHeight="1">
      <c r="B74" s="8"/>
      <c r="C74" s="24"/>
      <c r="D74" s="20" t="s">
        <v>20</v>
      </c>
      <c r="E74" s="21" t="s">
        <v>21</v>
      </c>
      <c r="F74" s="22">
        <v>215000</v>
      </c>
      <c r="G74" s="23">
        <v>213409.24</v>
      </c>
      <c r="H74" s="34">
        <f t="shared" si="1"/>
        <v>0.9926011162790698</v>
      </c>
    </row>
    <row r="75" spans="2:8" ht="16.5" customHeight="1">
      <c r="B75" s="8"/>
      <c r="C75" s="20" t="s">
        <v>74</v>
      </c>
      <c r="D75" s="20"/>
      <c r="E75" s="21" t="s">
        <v>11</v>
      </c>
      <c r="F75" s="22">
        <f>SUM(F76:F78)</f>
        <v>12600</v>
      </c>
      <c r="G75" s="22">
        <f>SUM(G76:G78)</f>
        <v>12581.619999999999</v>
      </c>
      <c r="H75" s="34">
        <f t="shared" si="1"/>
        <v>0.9985412698412698</v>
      </c>
    </row>
    <row r="76" spans="2:8" ht="16.5" customHeight="1">
      <c r="B76" s="8"/>
      <c r="C76" s="24"/>
      <c r="D76" s="20" t="s">
        <v>16</v>
      </c>
      <c r="E76" s="21" t="s">
        <v>17</v>
      </c>
      <c r="F76" s="22">
        <v>1320</v>
      </c>
      <c r="G76" s="23">
        <v>1320</v>
      </c>
      <c r="H76" s="34">
        <f t="shared" si="1"/>
        <v>1</v>
      </c>
    </row>
    <row r="77" spans="2:8" ht="16.5" customHeight="1">
      <c r="B77" s="8"/>
      <c r="C77" s="24"/>
      <c r="D77" s="20" t="s">
        <v>26</v>
      </c>
      <c r="E77" s="21" t="s">
        <v>27</v>
      </c>
      <c r="F77" s="22">
        <v>1993</v>
      </c>
      <c r="G77" s="23">
        <v>1975.49</v>
      </c>
      <c r="H77" s="34">
        <f t="shared" si="1"/>
        <v>0.991214249874561</v>
      </c>
    </row>
    <row r="78" spans="2:8" ht="16.5" customHeight="1">
      <c r="B78" s="8"/>
      <c r="C78" s="24"/>
      <c r="D78" s="20" t="s">
        <v>28</v>
      </c>
      <c r="E78" s="21" t="s">
        <v>29</v>
      </c>
      <c r="F78" s="22">
        <v>9287</v>
      </c>
      <c r="G78" s="23">
        <v>9286.13</v>
      </c>
      <c r="H78" s="34">
        <f t="shared" si="1"/>
        <v>0.9999063206632927</v>
      </c>
    </row>
    <row r="79" spans="2:8" ht="50.25" customHeight="1">
      <c r="B79" s="5" t="s">
        <v>75</v>
      </c>
      <c r="C79" s="5"/>
      <c r="D79" s="5"/>
      <c r="E79" s="6" t="s">
        <v>76</v>
      </c>
      <c r="F79" s="7">
        <f>F80+F82</f>
        <v>10130</v>
      </c>
      <c r="G79" s="7">
        <f>G80+G82</f>
        <v>10130</v>
      </c>
      <c r="H79" s="36">
        <f t="shared" si="1"/>
        <v>1</v>
      </c>
    </row>
    <row r="80" spans="2:8" ht="32.25" customHeight="1">
      <c r="B80" s="8"/>
      <c r="C80" s="20" t="s">
        <v>77</v>
      </c>
      <c r="D80" s="20"/>
      <c r="E80" s="21" t="s">
        <v>78</v>
      </c>
      <c r="F80" s="22">
        <f>F81</f>
        <v>980</v>
      </c>
      <c r="G80" s="22">
        <f>G81</f>
        <v>980</v>
      </c>
      <c r="H80" s="34">
        <f t="shared" si="1"/>
        <v>1</v>
      </c>
    </row>
    <row r="81" spans="2:8" ht="16.5" customHeight="1">
      <c r="B81" s="8"/>
      <c r="C81" s="24"/>
      <c r="D81" s="20" t="s">
        <v>26</v>
      </c>
      <c r="E81" s="21" t="s">
        <v>27</v>
      </c>
      <c r="F81" s="22">
        <v>980</v>
      </c>
      <c r="G81" s="23">
        <v>980</v>
      </c>
      <c r="H81" s="34">
        <f t="shared" si="1"/>
        <v>1</v>
      </c>
    </row>
    <row r="82" spans="2:8" ht="26.25" customHeight="1">
      <c r="B82" s="8"/>
      <c r="C82" s="20" t="s">
        <v>206</v>
      </c>
      <c r="D82" s="20"/>
      <c r="E82" s="21" t="s">
        <v>207</v>
      </c>
      <c r="F82" s="22">
        <f>SUM(F83:F89)</f>
        <v>9150</v>
      </c>
      <c r="G82" s="22">
        <f>SUM(G83:G89)</f>
        <v>9150</v>
      </c>
      <c r="H82" s="34">
        <f t="shared" si="1"/>
        <v>1</v>
      </c>
    </row>
    <row r="83" spans="2:8" ht="26.25" customHeight="1">
      <c r="B83" s="8"/>
      <c r="C83" s="15"/>
      <c r="D83" s="15" t="s">
        <v>62</v>
      </c>
      <c r="E83" s="16" t="s">
        <v>63</v>
      </c>
      <c r="F83" s="17">
        <v>4230</v>
      </c>
      <c r="G83" s="17">
        <v>4230</v>
      </c>
      <c r="H83" s="34">
        <f t="shared" si="1"/>
        <v>1</v>
      </c>
    </row>
    <row r="84" spans="2:8" ht="26.25" customHeight="1">
      <c r="B84" s="8"/>
      <c r="C84" s="15"/>
      <c r="D84" s="15" t="s">
        <v>12</v>
      </c>
      <c r="E84" s="16" t="s">
        <v>13</v>
      </c>
      <c r="F84" s="17">
        <v>254</v>
      </c>
      <c r="G84" s="17">
        <v>254</v>
      </c>
      <c r="H84" s="34">
        <f t="shared" si="1"/>
        <v>1</v>
      </c>
    </row>
    <row r="85" spans="2:8" ht="26.25" customHeight="1">
      <c r="B85" s="8"/>
      <c r="C85" s="15"/>
      <c r="D85" s="15" t="s">
        <v>14</v>
      </c>
      <c r="E85" s="16" t="s">
        <v>15</v>
      </c>
      <c r="F85" s="17">
        <v>36</v>
      </c>
      <c r="G85" s="17">
        <v>36</v>
      </c>
      <c r="H85" s="34">
        <f t="shared" si="1"/>
        <v>1</v>
      </c>
    </row>
    <row r="86" spans="2:8" ht="26.25" customHeight="1">
      <c r="B86" s="8"/>
      <c r="C86" s="15"/>
      <c r="D86" s="15" t="s">
        <v>16</v>
      </c>
      <c r="E86" s="16" t="s">
        <v>17</v>
      </c>
      <c r="F86" s="17">
        <v>1983</v>
      </c>
      <c r="G86" s="17">
        <v>1983</v>
      </c>
      <c r="H86" s="34">
        <f t="shared" si="1"/>
        <v>1</v>
      </c>
    </row>
    <row r="87" spans="2:8" ht="26.25" customHeight="1">
      <c r="B87" s="8"/>
      <c r="C87" s="15"/>
      <c r="D87" s="15" t="s">
        <v>26</v>
      </c>
      <c r="E87" s="16" t="s">
        <v>27</v>
      </c>
      <c r="F87" s="17">
        <v>1942</v>
      </c>
      <c r="G87" s="17">
        <v>1942</v>
      </c>
      <c r="H87" s="34">
        <f t="shared" si="1"/>
        <v>1</v>
      </c>
    </row>
    <row r="88" spans="2:8" ht="26.25" customHeight="1">
      <c r="B88" s="8"/>
      <c r="C88" s="15"/>
      <c r="D88" s="15" t="s">
        <v>28</v>
      </c>
      <c r="E88" s="16" t="s">
        <v>29</v>
      </c>
      <c r="F88" s="17">
        <v>600</v>
      </c>
      <c r="G88" s="17">
        <v>600</v>
      </c>
      <c r="H88" s="34">
        <f t="shared" si="1"/>
        <v>1</v>
      </c>
    </row>
    <row r="89" spans="2:8" ht="16.5" customHeight="1">
      <c r="B89" s="8"/>
      <c r="C89" s="18"/>
      <c r="D89" s="15" t="s">
        <v>58</v>
      </c>
      <c r="E89" s="19" t="s">
        <v>59</v>
      </c>
      <c r="F89" s="17">
        <v>105</v>
      </c>
      <c r="G89" s="17">
        <v>105</v>
      </c>
      <c r="H89" s="34">
        <f t="shared" si="1"/>
        <v>1</v>
      </c>
    </row>
    <row r="90" spans="2:8" ht="33" customHeight="1">
      <c r="B90" s="5" t="s">
        <v>79</v>
      </c>
      <c r="C90" s="5"/>
      <c r="D90" s="5"/>
      <c r="E90" s="6" t="s">
        <v>80</v>
      </c>
      <c r="F90" s="7">
        <f>F91+F103</f>
        <v>186196</v>
      </c>
      <c r="G90" s="7">
        <f>G91+G103</f>
        <v>181022.79</v>
      </c>
      <c r="H90" s="36">
        <f t="shared" si="1"/>
        <v>0.9722163204365293</v>
      </c>
    </row>
    <row r="91" spans="2:8" ht="16.5" customHeight="1">
      <c r="B91" s="8"/>
      <c r="C91" s="20" t="s">
        <v>81</v>
      </c>
      <c r="D91" s="20"/>
      <c r="E91" s="21" t="s">
        <v>82</v>
      </c>
      <c r="F91" s="22">
        <f>SUM(F92:F102)</f>
        <v>185696</v>
      </c>
      <c r="G91" s="22">
        <f>SUM(G92:G102)</f>
        <v>180522.79</v>
      </c>
      <c r="H91" s="34">
        <f t="shared" si="1"/>
        <v>0.9721415108564536</v>
      </c>
    </row>
    <row r="92" spans="2:8" ht="16.5" customHeight="1">
      <c r="B92" s="8"/>
      <c r="C92" s="24"/>
      <c r="D92" s="20" t="s">
        <v>38</v>
      </c>
      <c r="E92" s="21" t="s">
        <v>39</v>
      </c>
      <c r="F92" s="22">
        <v>9800</v>
      </c>
      <c r="G92" s="23">
        <v>9799.41</v>
      </c>
      <c r="H92" s="34">
        <f t="shared" si="1"/>
        <v>0.9999397959183673</v>
      </c>
    </row>
    <row r="93" spans="2:8" ht="16.5" customHeight="1">
      <c r="B93" s="8"/>
      <c r="C93" s="24"/>
      <c r="D93" s="20" t="s">
        <v>40</v>
      </c>
      <c r="E93" s="21" t="s">
        <v>41</v>
      </c>
      <c r="F93" s="22">
        <v>785</v>
      </c>
      <c r="G93" s="23">
        <v>738.45</v>
      </c>
      <c r="H93" s="34">
        <f t="shared" si="1"/>
        <v>0.9407006369426753</v>
      </c>
    </row>
    <row r="94" spans="2:8" ht="16.5" customHeight="1">
      <c r="B94" s="8"/>
      <c r="C94" s="24"/>
      <c r="D94" s="20" t="s">
        <v>12</v>
      </c>
      <c r="E94" s="21" t="s">
        <v>13</v>
      </c>
      <c r="F94" s="22">
        <v>1905</v>
      </c>
      <c r="G94" s="23">
        <v>1904.26</v>
      </c>
      <c r="H94" s="34">
        <f t="shared" si="1"/>
        <v>0.9996115485564304</v>
      </c>
    </row>
    <row r="95" spans="2:8" ht="16.5" customHeight="1">
      <c r="B95" s="8"/>
      <c r="C95" s="24"/>
      <c r="D95" s="20" t="s">
        <v>14</v>
      </c>
      <c r="E95" s="21" t="s">
        <v>15</v>
      </c>
      <c r="F95" s="22">
        <v>272</v>
      </c>
      <c r="G95" s="23">
        <v>271.94</v>
      </c>
      <c r="H95" s="34">
        <f t="shared" si="1"/>
        <v>0.9997794117647059</v>
      </c>
    </row>
    <row r="96" spans="2:8" ht="16.5" customHeight="1">
      <c r="B96" s="8"/>
      <c r="C96" s="24"/>
      <c r="D96" s="20" t="s">
        <v>16</v>
      </c>
      <c r="E96" s="21" t="s">
        <v>17</v>
      </c>
      <c r="F96" s="22">
        <v>7381</v>
      </c>
      <c r="G96" s="23">
        <v>7381</v>
      </c>
      <c r="H96" s="34">
        <f t="shared" si="1"/>
        <v>1</v>
      </c>
    </row>
    <row r="97" spans="2:8" ht="16.5" customHeight="1">
      <c r="B97" s="8"/>
      <c r="C97" s="24"/>
      <c r="D97" s="20" t="s">
        <v>26</v>
      </c>
      <c r="E97" s="21" t="s">
        <v>27</v>
      </c>
      <c r="F97" s="22">
        <v>38640</v>
      </c>
      <c r="G97" s="23">
        <v>35285.74</v>
      </c>
      <c r="H97" s="34">
        <f t="shared" si="1"/>
        <v>0.9131920289855072</v>
      </c>
    </row>
    <row r="98" spans="2:8" ht="16.5" customHeight="1">
      <c r="B98" s="8"/>
      <c r="C98" s="24"/>
      <c r="D98" s="20" t="s">
        <v>46</v>
      </c>
      <c r="E98" s="21" t="s">
        <v>47</v>
      </c>
      <c r="F98" s="22">
        <v>4060</v>
      </c>
      <c r="G98" s="23">
        <v>3615.47</v>
      </c>
      <c r="H98" s="34">
        <f t="shared" si="1"/>
        <v>0.8905098522167487</v>
      </c>
    </row>
    <row r="99" spans="2:8" ht="16.5" customHeight="1">
      <c r="B99" s="8"/>
      <c r="C99" s="24"/>
      <c r="D99" s="20" t="s">
        <v>28</v>
      </c>
      <c r="E99" s="21" t="s">
        <v>29</v>
      </c>
      <c r="F99" s="22">
        <v>8698</v>
      </c>
      <c r="G99" s="23">
        <v>7375.94</v>
      </c>
      <c r="H99" s="34">
        <f t="shared" si="1"/>
        <v>0.8480041388825017</v>
      </c>
    </row>
    <row r="100" spans="2:8" ht="16.5" customHeight="1">
      <c r="B100" s="8"/>
      <c r="C100" s="24"/>
      <c r="D100" s="20" t="s">
        <v>58</v>
      </c>
      <c r="E100" s="21" t="s">
        <v>59</v>
      </c>
      <c r="F100" s="22">
        <v>510</v>
      </c>
      <c r="G100" s="23">
        <v>507.33</v>
      </c>
      <c r="H100" s="34">
        <f t="shared" si="1"/>
        <v>0.9947647058823529</v>
      </c>
    </row>
    <row r="101" spans="2:8" ht="16.5" customHeight="1">
      <c r="B101" s="8"/>
      <c r="C101" s="24"/>
      <c r="D101" s="20" t="s">
        <v>18</v>
      </c>
      <c r="E101" s="21" t="s">
        <v>19</v>
      </c>
      <c r="F101" s="22">
        <v>10375</v>
      </c>
      <c r="G101" s="23">
        <v>10374.5</v>
      </c>
      <c r="H101" s="34">
        <f t="shared" si="1"/>
        <v>0.9999518072289156</v>
      </c>
    </row>
    <row r="102" spans="2:8" ht="30" customHeight="1">
      <c r="B102" s="8"/>
      <c r="C102" s="24"/>
      <c r="D102" s="20" t="s">
        <v>83</v>
      </c>
      <c r="E102" s="21" t="s">
        <v>84</v>
      </c>
      <c r="F102" s="22">
        <v>103270</v>
      </c>
      <c r="G102" s="23">
        <v>103268.75</v>
      </c>
      <c r="H102" s="34">
        <f t="shared" si="1"/>
        <v>0.9999878958071076</v>
      </c>
    </row>
    <row r="103" spans="2:8" ht="16.5" customHeight="1">
      <c r="B103" s="8"/>
      <c r="C103" s="20" t="s">
        <v>85</v>
      </c>
      <c r="D103" s="20"/>
      <c r="E103" s="21" t="s">
        <v>86</v>
      </c>
      <c r="F103" s="22">
        <f>SUM(F104:F105)</f>
        <v>500</v>
      </c>
      <c r="G103" s="22">
        <f>SUM(G104:G105)</f>
        <v>500</v>
      </c>
      <c r="H103" s="34">
        <f t="shared" si="1"/>
        <v>1</v>
      </c>
    </row>
    <row r="104" spans="2:8" ht="16.5" customHeight="1">
      <c r="B104" s="8"/>
      <c r="C104" s="24"/>
      <c r="D104" s="20" t="s">
        <v>26</v>
      </c>
      <c r="E104" s="21" t="s">
        <v>27</v>
      </c>
      <c r="F104" s="22">
        <v>250</v>
      </c>
      <c r="G104" s="23">
        <v>250</v>
      </c>
      <c r="H104" s="34">
        <f t="shared" si="1"/>
        <v>1</v>
      </c>
    </row>
    <row r="105" spans="2:8" ht="16.5" customHeight="1">
      <c r="B105" s="8"/>
      <c r="C105" s="24"/>
      <c r="D105" s="20" t="s">
        <v>28</v>
      </c>
      <c r="E105" s="21" t="s">
        <v>29</v>
      </c>
      <c r="F105" s="22">
        <v>250</v>
      </c>
      <c r="G105" s="23">
        <v>250</v>
      </c>
      <c r="H105" s="34">
        <f t="shared" si="1"/>
        <v>1</v>
      </c>
    </row>
    <row r="106" spans="2:8" ht="69.75" customHeight="1">
      <c r="B106" s="5" t="s">
        <v>87</v>
      </c>
      <c r="C106" s="5"/>
      <c r="D106" s="5"/>
      <c r="E106" s="6" t="s">
        <v>88</v>
      </c>
      <c r="F106" s="7">
        <f>F107</f>
        <v>51570</v>
      </c>
      <c r="G106" s="7">
        <f>G107</f>
        <v>51443.57000000001</v>
      </c>
      <c r="H106" s="36">
        <f t="shared" si="1"/>
        <v>0.9975483808415747</v>
      </c>
    </row>
    <row r="107" spans="2:8" ht="31.5" customHeight="1">
      <c r="B107" s="8"/>
      <c r="C107" s="20" t="s">
        <v>89</v>
      </c>
      <c r="D107" s="20"/>
      <c r="E107" s="21" t="s">
        <v>90</v>
      </c>
      <c r="F107" s="22">
        <f>SUM(F108:F113)</f>
        <v>51570</v>
      </c>
      <c r="G107" s="22">
        <f>SUM(G108:G113)</f>
        <v>51443.57000000001</v>
      </c>
      <c r="H107" s="34">
        <f t="shared" si="1"/>
        <v>0.9975483808415747</v>
      </c>
    </row>
    <row r="108" spans="2:8" ht="16.5" customHeight="1">
      <c r="B108" s="8"/>
      <c r="C108" s="8"/>
      <c r="D108" s="20" t="s">
        <v>62</v>
      </c>
      <c r="E108" s="21" t="s">
        <v>63</v>
      </c>
      <c r="F108" s="22">
        <v>17500</v>
      </c>
      <c r="G108" s="23">
        <v>17500</v>
      </c>
      <c r="H108" s="34">
        <f t="shared" si="1"/>
        <v>1</v>
      </c>
    </row>
    <row r="109" spans="2:8" ht="16.5" customHeight="1">
      <c r="B109" s="8"/>
      <c r="C109" s="8"/>
      <c r="D109" s="20" t="s">
        <v>42</v>
      </c>
      <c r="E109" s="21" t="s">
        <v>43</v>
      </c>
      <c r="F109" s="22">
        <v>30000</v>
      </c>
      <c r="G109" s="23">
        <v>29968.88</v>
      </c>
      <c r="H109" s="34">
        <f t="shared" si="1"/>
        <v>0.9989626666666667</v>
      </c>
    </row>
    <row r="110" spans="2:8" ht="16.5" customHeight="1">
      <c r="B110" s="8"/>
      <c r="C110" s="8"/>
      <c r="D110" s="20" t="s">
        <v>26</v>
      </c>
      <c r="E110" s="21" t="s">
        <v>27</v>
      </c>
      <c r="F110" s="22">
        <v>150</v>
      </c>
      <c r="G110" s="23">
        <v>149.62</v>
      </c>
      <c r="H110" s="34">
        <f t="shared" si="1"/>
        <v>0.9974666666666667</v>
      </c>
    </row>
    <row r="111" spans="2:8" ht="16.5" customHeight="1">
      <c r="B111" s="8"/>
      <c r="C111" s="8"/>
      <c r="D111" s="20" t="s">
        <v>28</v>
      </c>
      <c r="E111" s="21" t="s">
        <v>29</v>
      </c>
      <c r="F111" s="22">
        <v>1980</v>
      </c>
      <c r="G111" s="23">
        <v>1962.4</v>
      </c>
      <c r="H111" s="34">
        <f t="shared" si="1"/>
        <v>0.9911111111111112</v>
      </c>
    </row>
    <row r="112" spans="2:8" ht="16.5" customHeight="1">
      <c r="B112" s="8"/>
      <c r="C112" s="8"/>
      <c r="D112" s="20" t="s">
        <v>58</v>
      </c>
      <c r="E112" s="21" t="s">
        <v>59</v>
      </c>
      <c r="F112" s="22">
        <v>127</v>
      </c>
      <c r="G112" s="23">
        <v>50</v>
      </c>
      <c r="H112" s="34">
        <f t="shared" si="1"/>
        <v>0.3937007874015748</v>
      </c>
    </row>
    <row r="113" spans="2:8" ht="16.5" customHeight="1">
      <c r="B113" s="8"/>
      <c r="C113" s="8"/>
      <c r="D113" s="4" t="s">
        <v>18</v>
      </c>
      <c r="E113" s="9" t="s">
        <v>19</v>
      </c>
      <c r="F113" s="10">
        <v>1813</v>
      </c>
      <c r="G113" s="11">
        <v>1812.67</v>
      </c>
      <c r="H113" s="34">
        <f t="shared" si="1"/>
        <v>0.9998179812465527</v>
      </c>
    </row>
    <row r="114" spans="2:8" ht="28.5" customHeight="1">
      <c r="B114" s="5" t="s">
        <v>91</v>
      </c>
      <c r="C114" s="5"/>
      <c r="D114" s="5"/>
      <c r="E114" s="6" t="s">
        <v>92</v>
      </c>
      <c r="F114" s="7">
        <f>F115</f>
        <v>20000</v>
      </c>
      <c r="G114" s="7">
        <f>G115</f>
        <v>18673.37</v>
      </c>
      <c r="H114" s="36">
        <f t="shared" si="1"/>
        <v>0.9336684999999999</v>
      </c>
    </row>
    <row r="115" spans="2:8" ht="45" customHeight="1">
      <c r="B115" s="8"/>
      <c r="C115" s="20" t="s">
        <v>93</v>
      </c>
      <c r="D115" s="20"/>
      <c r="E115" s="21" t="s">
        <v>94</v>
      </c>
      <c r="F115" s="22">
        <f>F116</f>
        <v>20000</v>
      </c>
      <c r="G115" s="22">
        <f>G116</f>
        <v>18673.37</v>
      </c>
      <c r="H115" s="34">
        <f t="shared" si="1"/>
        <v>0.9336684999999999</v>
      </c>
    </row>
    <row r="116" spans="2:8" ht="46.5" customHeight="1">
      <c r="B116" s="8"/>
      <c r="C116" s="24"/>
      <c r="D116" s="20" t="s">
        <v>95</v>
      </c>
      <c r="E116" s="21" t="s">
        <v>96</v>
      </c>
      <c r="F116" s="22">
        <v>20000</v>
      </c>
      <c r="G116" s="23">
        <v>18673.37</v>
      </c>
      <c r="H116" s="34">
        <f t="shared" si="1"/>
        <v>0.9336684999999999</v>
      </c>
    </row>
    <row r="117" spans="2:8" ht="25.5" customHeight="1">
      <c r="B117" s="5" t="s">
        <v>97</v>
      </c>
      <c r="C117" s="5"/>
      <c r="D117" s="5"/>
      <c r="E117" s="6" t="s">
        <v>98</v>
      </c>
      <c r="F117" s="7">
        <f>F118</f>
        <v>40000</v>
      </c>
      <c r="G117" s="7">
        <f>G118</f>
        <v>0</v>
      </c>
      <c r="H117" s="36">
        <f t="shared" si="1"/>
        <v>0</v>
      </c>
    </row>
    <row r="118" spans="2:8" ht="16.5" customHeight="1">
      <c r="B118" s="8"/>
      <c r="C118" s="20" t="s">
        <v>99</v>
      </c>
      <c r="D118" s="20"/>
      <c r="E118" s="21" t="s">
        <v>100</v>
      </c>
      <c r="F118" s="22">
        <f>F119</f>
        <v>40000</v>
      </c>
      <c r="G118" s="22">
        <f>G119</f>
        <v>0</v>
      </c>
      <c r="H118" s="34">
        <f t="shared" si="1"/>
        <v>0</v>
      </c>
    </row>
    <row r="119" spans="2:8" ht="16.5" customHeight="1">
      <c r="B119" s="8"/>
      <c r="C119" s="24"/>
      <c r="D119" s="20" t="s">
        <v>101</v>
      </c>
      <c r="E119" s="21" t="s">
        <v>102</v>
      </c>
      <c r="F119" s="22">
        <v>40000</v>
      </c>
      <c r="G119" s="23">
        <v>0</v>
      </c>
      <c r="H119" s="34">
        <f t="shared" si="1"/>
        <v>0</v>
      </c>
    </row>
    <row r="120" spans="2:8" ht="29.25" customHeight="1">
      <c r="B120" s="5" t="s">
        <v>103</v>
      </c>
      <c r="C120" s="5"/>
      <c r="D120" s="5"/>
      <c r="E120" s="6" t="s">
        <v>104</v>
      </c>
      <c r="F120" s="7">
        <f>F121+F145+F152+F154+F175+F180+F183</f>
        <v>4230092</v>
      </c>
      <c r="G120" s="7">
        <f>G121+G145+G152+G154+G175+G180+G183</f>
        <v>4190650.920000001</v>
      </c>
      <c r="H120" s="36">
        <f t="shared" si="1"/>
        <v>0.9906760704022515</v>
      </c>
    </row>
    <row r="121" spans="2:8" ht="16.5" customHeight="1">
      <c r="B121" s="8"/>
      <c r="C121" s="20" t="s">
        <v>105</v>
      </c>
      <c r="D121" s="20"/>
      <c r="E121" s="21" t="s">
        <v>106</v>
      </c>
      <c r="F121" s="22">
        <f>SUM(F122:F144)</f>
        <v>2321131</v>
      </c>
      <c r="G121" s="22">
        <f>SUM(G122:G144)</f>
        <v>2288122.1100000003</v>
      </c>
      <c r="H121" s="34">
        <f t="shared" si="1"/>
        <v>0.9857789629279865</v>
      </c>
    </row>
    <row r="122" spans="2:8" ht="30" customHeight="1">
      <c r="B122" s="8"/>
      <c r="C122" s="24"/>
      <c r="D122" s="20" t="s">
        <v>107</v>
      </c>
      <c r="E122" s="21" t="s">
        <v>108</v>
      </c>
      <c r="F122" s="22">
        <v>106851</v>
      </c>
      <c r="G122" s="23">
        <v>106850.83</v>
      </c>
      <c r="H122" s="34">
        <f t="shared" si="1"/>
        <v>0.9999984089994478</v>
      </c>
    </row>
    <row r="123" spans="2:8" ht="16.5" customHeight="1">
      <c r="B123" s="8"/>
      <c r="C123" s="24"/>
      <c r="D123" s="20" t="s">
        <v>109</v>
      </c>
      <c r="E123" s="21" t="s">
        <v>110</v>
      </c>
      <c r="F123" s="22">
        <v>2850</v>
      </c>
      <c r="G123" s="23">
        <v>2850</v>
      </c>
      <c r="H123" s="34">
        <f t="shared" si="1"/>
        <v>1</v>
      </c>
    </row>
    <row r="124" spans="2:8" ht="16.5" customHeight="1">
      <c r="B124" s="8"/>
      <c r="C124" s="24"/>
      <c r="D124" s="20" t="s">
        <v>38</v>
      </c>
      <c r="E124" s="21" t="s">
        <v>39</v>
      </c>
      <c r="F124" s="22">
        <v>1292001</v>
      </c>
      <c r="G124" s="23">
        <v>1291974.89</v>
      </c>
      <c r="H124" s="34">
        <f t="shared" si="1"/>
        <v>0.9999797910373134</v>
      </c>
    </row>
    <row r="125" spans="2:8" ht="16.5" customHeight="1">
      <c r="B125" s="8"/>
      <c r="C125" s="24"/>
      <c r="D125" s="20" t="s">
        <v>40</v>
      </c>
      <c r="E125" s="21" t="s">
        <v>41</v>
      </c>
      <c r="F125" s="22">
        <v>93500</v>
      </c>
      <c r="G125" s="23">
        <v>93403.23</v>
      </c>
      <c r="H125" s="34">
        <f t="shared" si="1"/>
        <v>0.9989650267379678</v>
      </c>
    </row>
    <row r="126" spans="2:8" ht="16.5" customHeight="1">
      <c r="B126" s="8"/>
      <c r="C126" s="24"/>
      <c r="D126" s="20" t="s">
        <v>12</v>
      </c>
      <c r="E126" s="21" t="s">
        <v>13</v>
      </c>
      <c r="F126" s="22">
        <v>250300</v>
      </c>
      <c r="G126" s="23">
        <v>248964.72</v>
      </c>
      <c r="H126" s="34">
        <f t="shared" si="1"/>
        <v>0.9946652816620056</v>
      </c>
    </row>
    <row r="127" spans="2:8" ht="16.5" customHeight="1">
      <c r="B127" s="8"/>
      <c r="C127" s="24"/>
      <c r="D127" s="20" t="s">
        <v>14</v>
      </c>
      <c r="E127" s="21" t="s">
        <v>15</v>
      </c>
      <c r="F127" s="22">
        <v>35437</v>
      </c>
      <c r="G127" s="23">
        <v>35195.42</v>
      </c>
      <c r="H127" s="34">
        <f t="shared" si="1"/>
        <v>0.9931828315037954</v>
      </c>
    </row>
    <row r="128" spans="2:8" ht="16.5" customHeight="1">
      <c r="B128" s="8"/>
      <c r="C128" s="24"/>
      <c r="D128" s="20" t="s">
        <v>16</v>
      </c>
      <c r="E128" s="21" t="s">
        <v>17</v>
      </c>
      <c r="F128" s="22">
        <v>9600</v>
      </c>
      <c r="G128" s="23">
        <v>8869.68</v>
      </c>
      <c r="H128" s="34">
        <f t="shared" si="1"/>
        <v>0.923925</v>
      </c>
    </row>
    <row r="129" spans="2:8" ht="16.5" customHeight="1">
      <c r="B129" s="8"/>
      <c r="C129" s="24"/>
      <c r="D129" s="20" t="s">
        <v>205</v>
      </c>
      <c r="E129" s="21" t="s">
        <v>17</v>
      </c>
      <c r="F129" s="22">
        <v>1000</v>
      </c>
      <c r="G129" s="23">
        <v>0</v>
      </c>
      <c r="H129" s="34">
        <f t="shared" si="1"/>
        <v>0</v>
      </c>
    </row>
    <row r="130" spans="2:8" ht="16.5" customHeight="1">
      <c r="B130" s="8"/>
      <c r="C130" s="24"/>
      <c r="D130" s="20" t="s">
        <v>26</v>
      </c>
      <c r="E130" s="21" t="s">
        <v>27</v>
      </c>
      <c r="F130" s="22">
        <v>97559</v>
      </c>
      <c r="G130" s="23">
        <v>93677.28</v>
      </c>
      <c r="H130" s="34">
        <f t="shared" si="1"/>
        <v>0.9602115642841768</v>
      </c>
    </row>
    <row r="131" spans="2:8" ht="16.5" customHeight="1">
      <c r="B131" s="8"/>
      <c r="C131" s="24"/>
      <c r="D131" s="20" t="s">
        <v>195</v>
      </c>
      <c r="E131" s="21" t="s">
        <v>27</v>
      </c>
      <c r="F131" s="22">
        <v>4500</v>
      </c>
      <c r="G131" s="23">
        <v>4437.09</v>
      </c>
      <c r="H131" s="34">
        <f t="shared" si="1"/>
        <v>0.98602</v>
      </c>
    </row>
    <row r="132" spans="2:8" ht="30.75" customHeight="1">
      <c r="B132" s="8"/>
      <c r="C132" s="24"/>
      <c r="D132" s="20" t="s">
        <v>111</v>
      </c>
      <c r="E132" s="21" t="s">
        <v>112</v>
      </c>
      <c r="F132" s="22">
        <v>6287</v>
      </c>
      <c r="G132" s="23">
        <v>5675.31</v>
      </c>
      <c r="H132" s="34">
        <f t="shared" si="1"/>
        <v>0.9027055829489423</v>
      </c>
    </row>
    <row r="133" spans="2:8" ht="16.5" customHeight="1">
      <c r="B133" s="8"/>
      <c r="C133" s="24"/>
      <c r="D133" s="20" t="s">
        <v>46</v>
      </c>
      <c r="E133" s="21" t="s">
        <v>47</v>
      </c>
      <c r="F133" s="22">
        <v>71348</v>
      </c>
      <c r="G133" s="23">
        <v>71253.31</v>
      </c>
      <c r="H133" s="34">
        <f t="shared" si="1"/>
        <v>0.9986728429668666</v>
      </c>
    </row>
    <row r="134" spans="2:8" ht="16.5" customHeight="1">
      <c r="B134" s="8"/>
      <c r="C134" s="24"/>
      <c r="D134" s="20" t="s">
        <v>28</v>
      </c>
      <c r="E134" s="21" t="s">
        <v>29</v>
      </c>
      <c r="F134" s="22">
        <v>33024</v>
      </c>
      <c r="G134" s="23">
        <v>32967.77</v>
      </c>
      <c r="H134" s="34">
        <f t="shared" si="1"/>
        <v>0.9982972989341085</v>
      </c>
    </row>
    <row r="135" spans="2:8" ht="16.5" customHeight="1">
      <c r="B135" s="8"/>
      <c r="C135" s="24"/>
      <c r="D135" s="20" t="s">
        <v>196</v>
      </c>
      <c r="E135" s="21" t="s">
        <v>29</v>
      </c>
      <c r="F135" s="22">
        <v>85438</v>
      </c>
      <c r="G135" s="23">
        <v>68988.37</v>
      </c>
      <c r="H135" s="34">
        <f t="shared" si="1"/>
        <v>0.80746705213137</v>
      </c>
    </row>
    <row r="136" spans="2:8" ht="16.5" customHeight="1">
      <c r="B136" s="8"/>
      <c r="C136" s="24"/>
      <c r="D136" s="20" t="s">
        <v>66</v>
      </c>
      <c r="E136" s="21" t="s">
        <v>67</v>
      </c>
      <c r="F136" s="22">
        <v>2000</v>
      </c>
      <c r="G136" s="23">
        <v>1207.8</v>
      </c>
      <c r="H136" s="34">
        <f t="shared" si="1"/>
        <v>0.6039</v>
      </c>
    </row>
    <row r="137" spans="2:8" ht="27.75" customHeight="1">
      <c r="B137" s="8"/>
      <c r="C137" s="24"/>
      <c r="D137" s="20" t="s">
        <v>68</v>
      </c>
      <c r="E137" s="21" t="s">
        <v>69</v>
      </c>
      <c r="F137" s="22">
        <v>2100</v>
      </c>
      <c r="G137" s="23">
        <v>1914.74</v>
      </c>
      <c r="H137" s="34">
        <f t="shared" si="1"/>
        <v>0.9117809523809524</v>
      </c>
    </row>
    <row r="138" spans="2:8" ht="29.25" customHeight="1">
      <c r="B138" s="8"/>
      <c r="C138" s="24"/>
      <c r="D138" s="20" t="s">
        <v>70</v>
      </c>
      <c r="E138" s="21" t="s">
        <v>71</v>
      </c>
      <c r="F138" s="22">
        <v>3800</v>
      </c>
      <c r="G138" s="23">
        <v>1500.28</v>
      </c>
      <c r="H138" s="34">
        <f t="shared" si="1"/>
        <v>0.39481052631578945</v>
      </c>
    </row>
    <row r="139" spans="2:8" ht="16.5" customHeight="1">
      <c r="B139" s="8"/>
      <c r="C139" s="24"/>
      <c r="D139" s="20" t="s">
        <v>58</v>
      </c>
      <c r="E139" s="21" t="s">
        <v>59</v>
      </c>
      <c r="F139" s="22">
        <v>700</v>
      </c>
      <c r="G139" s="23">
        <v>699.36</v>
      </c>
      <c r="H139" s="34">
        <f t="shared" si="1"/>
        <v>0.9990857142857144</v>
      </c>
    </row>
    <row r="140" spans="2:8" ht="16.5" customHeight="1">
      <c r="B140" s="8"/>
      <c r="C140" s="24"/>
      <c r="D140" s="20" t="s">
        <v>18</v>
      </c>
      <c r="E140" s="21" t="s">
        <v>19</v>
      </c>
      <c r="F140" s="22">
        <v>2776</v>
      </c>
      <c r="G140" s="23">
        <v>2011.5</v>
      </c>
      <c r="H140" s="34">
        <f t="shared" si="1"/>
        <v>0.7246037463976945</v>
      </c>
    </row>
    <row r="141" spans="2:8" ht="30.75" customHeight="1">
      <c r="B141" s="8"/>
      <c r="C141" s="24"/>
      <c r="D141" s="20" t="s">
        <v>48</v>
      </c>
      <c r="E141" s="21" t="s">
        <v>49</v>
      </c>
      <c r="F141" s="22">
        <v>79060</v>
      </c>
      <c r="G141" s="23">
        <v>79060</v>
      </c>
      <c r="H141" s="34">
        <f aca="true" t="shared" si="2" ref="H141:H206">G141/F141</f>
        <v>1</v>
      </c>
    </row>
    <row r="142" spans="2:8" ht="48.75" customHeight="1">
      <c r="B142" s="8"/>
      <c r="C142" s="24"/>
      <c r="D142" s="20" t="s">
        <v>72</v>
      </c>
      <c r="E142" s="21" t="s">
        <v>73</v>
      </c>
      <c r="F142" s="22">
        <v>3000</v>
      </c>
      <c r="G142" s="23">
        <v>583.77</v>
      </c>
      <c r="H142" s="34">
        <f t="shared" si="2"/>
        <v>0.19458999999999999</v>
      </c>
    </row>
    <row r="143" spans="2:8" ht="29.25" customHeight="1">
      <c r="B143" s="8"/>
      <c r="C143" s="24"/>
      <c r="D143" s="20" t="s">
        <v>113</v>
      </c>
      <c r="E143" s="21" t="s">
        <v>114</v>
      </c>
      <c r="F143" s="22">
        <v>3000</v>
      </c>
      <c r="G143" s="23">
        <v>2981.54</v>
      </c>
      <c r="H143" s="34">
        <f t="shared" si="2"/>
        <v>0.9938466666666667</v>
      </c>
    </row>
    <row r="144" spans="2:8" ht="29.25" customHeight="1">
      <c r="B144" s="8"/>
      <c r="C144" s="24"/>
      <c r="D144" s="20" t="s">
        <v>20</v>
      </c>
      <c r="E144" s="21" t="s">
        <v>21</v>
      </c>
      <c r="F144" s="22">
        <v>135000</v>
      </c>
      <c r="G144" s="23">
        <v>133055.22</v>
      </c>
      <c r="H144" s="34">
        <f t="shared" si="2"/>
        <v>0.9855942222222223</v>
      </c>
    </row>
    <row r="145" spans="2:8" ht="30.75" customHeight="1">
      <c r="B145" s="8"/>
      <c r="C145" s="20" t="s">
        <v>115</v>
      </c>
      <c r="D145" s="20"/>
      <c r="E145" s="21" t="s">
        <v>116</v>
      </c>
      <c r="F145" s="22">
        <f>SUM(F146:F151)</f>
        <v>159354</v>
      </c>
      <c r="G145" s="22">
        <f>SUM(G146:G151)</f>
        <v>159354</v>
      </c>
      <c r="H145" s="34">
        <f t="shared" si="2"/>
        <v>1</v>
      </c>
    </row>
    <row r="146" spans="2:8" ht="29.25" customHeight="1">
      <c r="B146" s="8"/>
      <c r="C146" s="24"/>
      <c r="D146" s="20" t="s">
        <v>107</v>
      </c>
      <c r="E146" s="21" t="s">
        <v>108</v>
      </c>
      <c r="F146" s="22">
        <v>7480</v>
      </c>
      <c r="G146" s="23">
        <v>7480</v>
      </c>
      <c r="H146" s="34">
        <f t="shared" si="2"/>
        <v>1</v>
      </c>
    </row>
    <row r="147" spans="2:8" ht="16.5" customHeight="1">
      <c r="B147" s="8"/>
      <c r="C147" s="24"/>
      <c r="D147" s="20" t="s">
        <v>38</v>
      </c>
      <c r="E147" s="21" t="s">
        <v>39</v>
      </c>
      <c r="F147" s="22">
        <v>113931</v>
      </c>
      <c r="G147" s="23">
        <v>113931</v>
      </c>
      <c r="H147" s="34">
        <f t="shared" si="2"/>
        <v>1</v>
      </c>
    </row>
    <row r="148" spans="2:8" ht="16.5" customHeight="1">
      <c r="B148" s="8"/>
      <c r="C148" s="24"/>
      <c r="D148" s="20" t="s">
        <v>40</v>
      </c>
      <c r="E148" s="21" t="s">
        <v>41</v>
      </c>
      <c r="F148" s="22">
        <v>7500</v>
      </c>
      <c r="G148" s="23">
        <v>7500</v>
      </c>
      <c r="H148" s="34">
        <f t="shared" si="2"/>
        <v>1</v>
      </c>
    </row>
    <row r="149" spans="2:8" ht="16.5" customHeight="1">
      <c r="B149" s="8"/>
      <c r="C149" s="24"/>
      <c r="D149" s="20" t="s">
        <v>12</v>
      </c>
      <c r="E149" s="21" t="s">
        <v>13</v>
      </c>
      <c r="F149" s="22">
        <v>20676</v>
      </c>
      <c r="G149" s="23">
        <v>20676</v>
      </c>
      <c r="H149" s="34">
        <f t="shared" si="2"/>
        <v>1</v>
      </c>
    </row>
    <row r="150" spans="2:8" ht="16.5" customHeight="1">
      <c r="B150" s="8"/>
      <c r="C150" s="24"/>
      <c r="D150" s="20" t="s">
        <v>14</v>
      </c>
      <c r="E150" s="21" t="s">
        <v>15</v>
      </c>
      <c r="F150" s="22">
        <v>2947</v>
      </c>
      <c r="G150" s="23">
        <v>2947</v>
      </c>
      <c r="H150" s="34">
        <f t="shared" si="2"/>
        <v>1</v>
      </c>
    </row>
    <row r="151" spans="2:8" ht="33" customHeight="1">
      <c r="B151" s="8"/>
      <c r="C151" s="24"/>
      <c r="D151" s="20" t="s">
        <v>48</v>
      </c>
      <c r="E151" s="21" t="s">
        <v>49</v>
      </c>
      <c r="F151" s="22">
        <v>6820</v>
      </c>
      <c r="G151" s="23">
        <v>6820</v>
      </c>
      <c r="H151" s="34">
        <f t="shared" si="2"/>
        <v>1</v>
      </c>
    </row>
    <row r="152" spans="2:8" ht="16.5" customHeight="1">
      <c r="B152" s="8"/>
      <c r="C152" s="20" t="s">
        <v>117</v>
      </c>
      <c r="D152" s="20"/>
      <c r="E152" s="21" t="s">
        <v>118</v>
      </c>
      <c r="F152" s="22">
        <f>F153</f>
        <v>199700</v>
      </c>
      <c r="G152" s="22">
        <f>G153</f>
        <v>199700</v>
      </c>
      <c r="H152" s="34">
        <f t="shared" si="2"/>
        <v>1</v>
      </c>
    </row>
    <row r="153" spans="2:8" ht="31.5" customHeight="1">
      <c r="B153" s="8"/>
      <c r="C153" s="24"/>
      <c r="D153" s="20" t="s">
        <v>119</v>
      </c>
      <c r="E153" s="21" t="s">
        <v>120</v>
      </c>
      <c r="F153" s="22">
        <v>199700</v>
      </c>
      <c r="G153" s="23">
        <v>199700</v>
      </c>
      <c r="H153" s="34">
        <f t="shared" si="2"/>
        <v>1</v>
      </c>
    </row>
    <row r="154" spans="2:8" ht="20.25" customHeight="1">
      <c r="B154" s="8"/>
      <c r="C154" s="20" t="s">
        <v>121</v>
      </c>
      <c r="D154" s="20"/>
      <c r="E154" s="21" t="s">
        <v>122</v>
      </c>
      <c r="F154" s="22">
        <f>SUM(F155:F174)</f>
        <v>1120188</v>
      </c>
      <c r="G154" s="22">
        <f>SUM(G155:G174)</f>
        <v>1118149.6900000004</v>
      </c>
      <c r="H154" s="34">
        <f t="shared" si="2"/>
        <v>0.9981803857923852</v>
      </c>
    </row>
    <row r="155" spans="2:8" ht="34.5" customHeight="1">
      <c r="B155" s="8"/>
      <c r="C155" s="24"/>
      <c r="D155" s="20" t="s">
        <v>107</v>
      </c>
      <c r="E155" s="21" t="s">
        <v>108</v>
      </c>
      <c r="F155" s="22">
        <v>62672</v>
      </c>
      <c r="G155" s="23">
        <v>62658.97</v>
      </c>
      <c r="H155" s="34">
        <f t="shared" si="2"/>
        <v>0.9997920921623692</v>
      </c>
    </row>
    <row r="156" spans="2:8" ht="16.5" customHeight="1">
      <c r="B156" s="8"/>
      <c r="C156" s="24"/>
      <c r="D156" s="20" t="s">
        <v>109</v>
      </c>
      <c r="E156" s="21" t="s">
        <v>110</v>
      </c>
      <c r="F156" s="22">
        <v>3040</v>
      </c>
      <c r="G156" s="22">
        <v>3040</v>
      </c>
      <c r="H156" s="34">
        <f t="shared" si="2"/>
        <v>1</v>
      </c>
    </row>
    <row r="157" spans="2:8" ht="16.5" customHeight="1">
      <c r="B157" s="8"/>
      <c r="C157" s="24"/>
      <c r="D157" s="20" t="s">
        <v>38</v>
      </c>
      <c r="E157" s="21" t="s">
        <v>39</v>
      </c>
      <c r="F157" s="22">
        <v>683055</v>
      </c>
      <c r="G157" s="23">
        <v>681921.43</v>
      </c>
      <c r="H157" s="34">
        <f t="shared" si="2"/>
        <v>0.9983404411064996</v>
      </c>
    </row>
    <row r="158" spans="2:8" ht="16.5" customHeight="1">
      <c r="B158" s="8"/>
      <c r="C158" s="24"/>
      <c r="D158" s="20" t="s">
        <v>40</v>
      </c>
      <c r="E158" s="21" t="s">
        <v>41</v>
      </c>
      <c r="F158" s="22">
        <v>53200</v>
      </c>
      <c r="G158" s="23">
        <v>53193.23</v>
      </c>
      <c r="H158" s="34">
        <f t="shared" si="2"/>
        <v>0.9998727443609023</v>
      </c>
    </row>
    <row r="159" spans="2:8" ht="16.5" customHeight="1">
      <c r="B159" s="8"/>
      <c r="C159" s="24"/>
      <c r="D159" s="20" t="s">
        <v>12</v>
      </c>
      <c r="E159" s="21" t="s">
        <v>13</v>
      </c>
      <c r="F159" s="22">
        <v>134892</v>
      </c>
      <c r="G159" s="23">
        <v>134690.48</v>
      </c>
      <c r="H159" s="34">
        <f t="shared" si="2"/>
        <v>0.9985060641105478</v>
      </c>
    </row>
    <row r="160" spans="2:8" ht="16.5" customHeight="1">
      <c r="B160" s="8"/>
      <c r="C160" s="24"/>
      <c r="D160" s="20" t="s">
        <v>14</v>
      </c>
      <c r="E160" s="21" t="s">
        <v>15</v>
      </c>
      <c r="F160" s="22">
        <v>19297</v>
      </c>
      <c r="G160" s="23">
        <v>19159.91</v>
      </c>
      <c r="H160" s="34">
        <f t="shared" si="2"/>
        <v>0.9928957869098823</v>
      </c>
    </row>
    <row r="161" spans="2:8" ht="16.5" customHeight="1">
      <c r="B161" s="8"/>
      <c r="C161" s="24"/>
      <c r="D161" s="20" t="s">
        <v>16</v>
      </c>
      <c r="E161" s="21" t="s">
        <v>17</v>
      </c>
      <c r="F161" s="22">
        <v>9492</v>
      </c>
      <c r="G161" s="23">
        <v>9376.64</v>
      </c>
      <c r="H161" s="34">
        <f t="shared" si="2"/>
        <v>0.9878466076696164</v>
      </c>
    </row>
    <row r="162" spans="2:8" ht="16.5" customHeight="1">
      <c r="B162" s="8"/>
      <c r="C162" s="24"/>
      <c r="D162" s="20" t="s">
        <v>26</v>
      </c>
      <c r="E162" s="21" t="s">
        <v>27</v>
      </c>
      <c r="F162" s="22">
        <v>35100</v>
      </c>
      <c r="G162" s="23">
        <v>35061.02</v>
      </c>
      <c r="H162" s="34">
        <f t="shared" si="2"/>
        <v>0.9988894586894586</v>
      </c>
    </row>
    <row r="163" spans="2:8" ht="29.25" customHeight="1">
      <c r="B163" s="8"/>
      <c r="C163" s="24"/>
      <c r="D163" s="20" t="s">
        <v>111</v>
      </c>
      <c r="E163" s="21" t="s">
        <v>112</v>
      </c>
      <c r="F163" s="22">
        <v>6100</v>
      </c>
      <c r="G163" s="23">
        <v>6085.99</v>
      </c>
      <c r="H163" s="34">
        <f t="shared" si="2"/>
        <v>0.9977032786885246</v>
      </c>
    </row>
    <row r="164" spans="2:8" ht="16.5" customHeight="1">
      <c r="B164" s="8"/>
      <c r="C164" s="24"/>
      <c r="D164" s="20" t="s">
        <v>46</v>
      </c>
      <c r="E164" s="21" t="s">
        <v>47</v>
      </c>
      <c r="F164" s="22">
        <v>40793</v>
      </c>
      <c r="G164" s="23">
        <v>40783.86</v>
      </c>
      <c r="H164" s="34">
        <f t="shared" si="2"/>
        <v>0.9997759419508249</v>
      </c>
    </row>
    <row r="165" spans="2:8" ht="16.5" customHeight="1">
      <c r="B165" s="8"/>
      <c r="C165" s="24"/>
      <c r="D165" s="20" t="s">
        <v>32</v>
      </c>
      <c r="E165" s="21" t="s">
        <v>33</v>
      </c>
      <c r="F165" s="22">
        <v>9590</v>
      </c>
      <c r="G165" s="23">
        <v>9590</v>
      </c>
      <c r="H165" s="34">
        <f t="shared" si="2"/>
        <v>1</v>
      </c>
    </row>
    <row r="166" spans="2:8" ht="16.5" customHeight="1">
      <c r="B166" s="8"/>
      <c r="C166" s="24"/>
      <c r="D166" s="20" t="s">
        <v>28</v>
      </c>
      <c r="E166" s="21" t="s">
        <v>29</v>
      </c>
      <c r="F166" s="22">
        <v>11650</v>
      </c>
      <c r="G166" s="23">
        <v>11636.07</v>
      </c>
      <c r="H166" s="34">
        <f t="shared" si="2"/>
        <v>0.9988042918454936</v>
      </c>
    </row>
    <row r="167" spans="2:8" ht="16.5" customHeight="1">
      <c r="B167" s="8"/>
      <c r="C167" s="24"/>
      <c r="D167" s="20" t="s">
        <v>66</v>
      </c>
      <c r="E167" s="21" t="s">
        <v>67</v>
      </c>
      <c r="F167" s="22">
        <v>1297</v>
      </c>
      <c r="G167" s="23">
        <v>1207.8</v>
      </c>
      <c r="H167" s="34">
        <f t="shared" si="2"/>
        <v>0.9312259059367771</v>
      </c>
    </row>
    <row r="168" spans="2:8" ht="33.75" customHeight="1">
      <c r="B168" s="8"/>
      <c r="C168" s="24"/>
      <c r="D168" s="20" t="s">
        <v>68</v>
      </c>
      <c r="E168" s="21" t="s">
        <v>69</v>
      </c>
      <c r="F168" s="22">
        <v>900</v>
      </c>
      <c r="G168" s="23">
        <v>854.18</v>
      </c>
      <c r="H168" s="34">
        <f t="shared" si="2"/>
        <v>0.9490888888888889</v>
      </c>
    </row>
    <row r="169" spans="2:8" ht="32.25" customHeight="1">
      <c r="B169" s="8"/>
      <c r="C169" s="24"/>
      <c r="D169" s="20" t="s">
        <v>70</v>
      </c>
      <c r="E169" s="21" t="s">
        <v>71</v>
      </c>
      <c r="F169" s="22">
        <v>1300</v>
      </c>
      <c r="G169" s="23">
        <v>1204.32</v>
      </c>
      <c r="H169" s="34">
        <f t="shared" si="2"/>
        <v>0.9264</v>
      </c>
    </row>
    <row r="170" spans="2:8" ht="16.5" customHeight="1">
      <c r="B170" s="8"/>
      <c r="C170" s="24"/>
      <c r="D170" s="20" t="s">
        <v>58</v>
      </c>
      <c r="E170" s="21" t="s">
        <v>59</v>
      </c>
      <c r="F170" s="22">
        <v>200</v>
      </c>
      <c r="G170" s="23">
        <v>163.6</v>
      </c>
      <c r="H170" s="34">
        <f t="shared" si="2"/>
        <v>0.818</v>
      </c>
    </row>
    <row r="171" spans="2:8" ht="16.5" customHeight="1">
      <c r="B171" s="8"/>
      <c r="C171" s="24"/>
      <c r="D171" s="20" t="s">
        <v>18</v>
      </c>
      <c r="E171" s="21" t="s">
        <v>19</v>
      </c>
      <c r="F171" s="22">
        <v>850</v>
      </c>
      <c r="G171" s="23">
        <v>806.6</v>
      </c>
      <c r="H171" s="34">
        <f t="shared" si="2"/>
        <v>0.9489411764705883</v>
      </c>
    </row>
    <row r="172" spans="2:8" ht="31.5" customHeight="1">
      <c r="B172" s="8"/>
      <c r="C172" s="24"/>
      <c r="D172" s="20" t="s">
        <v>48</v>
      </c>
      <c r="E172" s="21" t="s">
        <v>49</v>
      </c>
      <c r="F172" s="22">
        <v>45360</v>
      </c>
      <c r="G172" s="23">
        <v>45360</v>
      </c>
      <c r="H172" s="34">
        <f t="shared" si="2"/>
        <v>1</v>
      </c>
    </row>
    <row r="173" spans="2:8" ht="43.5" customHeight="1">
      <c r="B173" s="8"/>
      <c r="C173" s="24"/>
      <c r="D173" s="20" t="s">
        <v>72</v>
      </c>
      <c r="E173" s="21" t="s">
        <v>73</v>
      </c>
      <c r="F173" s="22">
        <v>800</v>
      </c>
      <c r="G173" s="23">
        <v>785.59</v>
      </c>
      <c r="H173" s="34">
        <f t="shared" si="2"/>
        <v>0.9819875</v>
      </c>
    </row>
    <row r="174" spans="2:8" ht="33" customHeight="1">
      <c r="B174" s="8"/>
      <c r="C174" s="24"/>
      <c r="D174" s="20" t="s">
        <v>113</v>
      </c>
      <c r="E174" s="21" t="s">
        <v>114</v>
      </c>
      <c r="F174" s="22">
        <v>600</v>
      </c>
      <c r="G174" s="23">
        <v>570</v>
      </c>
      <c r="H174" s="34">
        <f t="shared" si="2"/>
        <v>0.95</v>
      </c>
    </row>
    <row r="175" spans="2:8" ht="16.5" customHeight="1">
      <c r="B175" s="8"/>
      <c r="C175" s="20" t="s">
        <v>123</v>
      </c>
      <c r="D175" s="20"/>
      <c r="E175" s="21" t="s">
        <v>124</v>
      </c>
      <c r="F175" s="22">
        <f>SUM(F176:F179)</f>
        <v>170435</v>
      </c>
      <c r="G175" s="22">
        <f>SUM(G176:G179)</f>
        <v>168329.33000000002</v>
      </c>
      <c r="H175" s="34">
        <f t="shared" si="2"/>
        <v>0.9876453193299499</v>
      </c>
    </row>
    <row r="176" spans="2:8" ht="16.5" customHeight="1">
      <c r="B176" s="8"/>
      <c r="C176" s="24"/>
      <c r="D176" s="20" t="s">
        <v>12</v>
      </c>
      <c r="E176" s="21" t="s">
        <v>13</v>
      </c>
      <c r="F176" s="22">
        <v>1648</v>
      </c>
      <c r="G176" s="23">
        <v>1380.79</v>
      </c>
      <c r="H176" s="34">
        <f t="shared" si="2"/>
        <v>0.8378580097087378</v>
      </c>
    </row>
    <row r="177" spans="2:8" ht="16.5" customHeight="1">
      <c r="B177" s="8"/>
      <c r="C177" s="24"/>
      <c r="D177" s="20" t="s">
        <v>14</v>
      </c>
      <c r="E177" s="21" t="s">
        <v>15</v>
      </c>
      <c r="F177" s="22">
        <v>234</v>
      </c>
      <c r="G177" s="23">
        <v>206.97</v>
      </c>
      <c r="H177" s="34">
        <f t="shared" si="2"/>
        <v>0.8844871794871795</v>
      </c>
    </row>
    <row r="178" spans="2:8" ht="16.5" customHeight="1">
      <c r="B178" s="8"/>
      <c r="C178" s="24"/>
      <c r="D178" s="20" t="s">
        <v>16</v>
      </c>
      <c r="E178" s="21" t="s">
        <v>17</v>
      </c>
      <c r="F178" s="22">
        <v>9700</v>
      </c>
      <c r="G178" s="23">
        <v>9430.09</v>
      </c>
      <c r="H178" s="34">
        <f t="shared" si="2"/>
        <v>0.9721742268041237</v>
      </c>
    </row>
    <row r="179" spans="2:8" ht="16.5" customHeight="1">
      <c r="B179" s="8"/>
      <c r="C179" s="24"/>
      <c r="D179" s="20" t="s">
        <v>28</v>
      </c>
      <c r="E179" s="21" t="s">
        <v>29</v>
      </c>
      <c r="F179" s="22">
        <v>158853</v>
      </c>
      <c r="G179" s="23">
        <v>157311.48</v>
      </c>
      <c r="H179" s="34">
        <f t="shared" si="2"/>
        <v>0.9902959339766955</v>
      </c>
    </row>
    <row r="180" spans="2:8" ht="20.25" customHeight="1">
      <c r="B180" s="8"/>
      <c r="C180" s="20" t="s">
        <v>125</v>
      </c>
      <c r="D180" s="20"/>
      <c r="E180" s="21" t="s">
        <v>126</v>
      </c>
      <c r="F180" s="22">
        <f>SUM(F181:F182)</f>
        <v>16978</v>
      </c>
      <c r="G180" s="22">
        <f>SUM(G181:G182)</f>
        <v>16045</v>
      </c>
      <c r="H180" s="34">
        <f t="shared" si="2"/>
        <v>0.9450465308045706</v>
      </c>
    </row>
    <row r="181" spans="2:8" ht="16.5" customHeight="1">
      <c r="B181" s="8"/>
      <c r="C181" s="24"/>
      <c r="D181" s="20" t="s">
        <v>28</v>
      </c>
      <c r="E181" s="21" t="s">
        <v>29</v>
      </c>
      <c r="F181" s="22">
        <v>12978</v>
      </c>
      <c r="G181" s="23">
        <v>12510</v>
      </c>
      <c r="H181" s="34">
        <f t="shared" si="2"/>
        <v>0.9639389736477115</v>
      </c>
    </row>
    <row r="182" spans="2:8" ht="16.5" customHeight="1">
      <c r="B182" s="8"/>
      <c r="C182" s="24"/>
      <c r="D182" s="20" t="s">
        <v>58</v>
      </c>
      <c r="E182" s="21" t="s">
        <v>59</v>
      </c>
      <c r="F182" s="22">
        <v>4000</v>
      </c>
      <c r="G182" s="23">
        <v>3535</v>
      </c>
      <c r="H182" s="34">
        <f t="shared" si="2"/>
        <v>0.88375</v>
      </c>
    </row>
    <row r="183" spans="2:8" ht="18" customHeight="1">
      <c r="B183" s="8"/>
      <c r="C183" s="20" t="s">
        <v>127</v>
      </c>
      <c r="D183" s="20"/>
      <c r="E183" s="21" t="s">
        <v>11</v>
      </c>
      <c r="F183" s="22">
        <f>SUM(F184:F192)</f>
        <v>242306</v>
      </c>
      <c r="G183" s="22">
        <f>SUM(G184:G192)</f>
        <v>240950.79000000004</v>
      </c>
      <c r="H183" s="34">
        <f t="shared" si="2"/>
        <v>0.9944070307792627</v>
      </c>
    </row>
    <row r="184" spans="2:8" ht="16.5" customHeight="1">
      <c r="B184" s="8"/>
      <c r="C184" s="24"/>
      <c r="D184" s="20" t="s">
        <v>38</v>
      </c>
      <c r="E184" s="21" t="s">
        <v>39</v>
      </c>
      <c r="F184" s="22">
        <v>74223</v>
      </c>
      <c r="G184" s="23">
        <v>74222.44</v>
      </c>
      <c r="H184" s="34">
        <f t="shared" si="2"/>
        <v>0.999992455168883</v>
      </c>
    </row>
    <row r="185" spans="2:8" ht="16.5" customHeight="1">
      <c r="B185" s="8"/>
      <c r="C185" s="24"/>
      <c r="D185" s="20" t="s">
        <v>40</v>
      </c>
      <c r="E185" s="21" t="s">
        <v>41</v>
      </c>
      <c r="F185" s="22">
        <v>5800</v>
      </c>
      <c r="G185" s="23">
        <v>5545.46</v>
      </c>
      <c r="H185" s="34">
        <f t="shared" si="2"/>
        <v>0.9561137931034482</v>
      </c>
    </row>
    <row r="186" spans="2:8" ht="16.5" customHeight="1">
      <c r="B186" s="8"/>
      <c r="C186" s="24"/>
      <c r="D186" s="20" t="s">
        <v>12</v>
      </c>
      <c r="E186" s="21" t="s">
        <v>13</v>
      </c>
      <c r="F186" s="22">
        <v>13251</v>
      </c>
      <c r="G186" s="23">
        <v>13232.88</v>
      </c>
      <c r="H186" s="34">
        <f t="shared" si="2"/>
        <v>0.9986325560335069</v>
      </c>
    </row>
    <row r="187" spans="2:8" ht="16.5" customHeight="1">
      <c r="B187" s="8"/>
      <c r="C187" s="24"/>
      <c r="D187" s="20" t="s">
        <v>14</v>
      </c>
      <c r="E187" s="21" t="s">
        <v>15</v>
      </c>
      <c r="F187" s="22">
        <v>2083</v>
      </c>
      <c r="G187" s="23">
        <v>2082.85</v>
      </c>
      <c r="H187" s="34">
        <f t="shared" si="2"/>
        <v>0.9999279884781564</v>
      </c>
    </row>
    <row r="188" spans="2:8" ht="32.25" customHeight="1">
      <c r="B188" s="8"/>
      <c r="C188" s="24"/>
      <c r="D188" s="20" t="s">
        <v>44</v>
      </c>
      <c r="E188" s="21" t="s">
        <v>45</v>
      </c>
      <c r="F188" s="22">
        <v>1416</v>
      </c>
      <c r="G188" s="23">
        <v>803.85</v>
      </c>
      <c r="H188" s="34">
        <f t="shared" si="2"/>
        <v>0.5676906779661017</v>
      </c>
    </row>
    <row r="189" spans="2:8" ht="16.5" customHeight="1">
      <c r="B189" s="8"/>
      <c r="C189" s="24"/>
      <c r="D189" s="20" t="s">
        <v>26</v>
      </c>
      <c r="E189" s="21" t="s">
        <v>27</v>
      </c>
      <c r="F189" s="22">
        <v>10109</v>
      </c>
      <c r="G189" s="23">
        <v>10055.88</v>
      </c>
      <c r="H189" s="34">
        <f t="shared" si="2"/>
        <v>0.9947452764862993</v>
      </c>
    </row>
    <row r="190" spans="2:8" ht="16.5" customHeight="1">
      <c r="B190" s="8"/>
      <c r="C190" s="24"/>
      <c r="D190" s="20" t="s">
        <v>28</v>
      </c>
      <c r="E190" s="21" t="s">
        <v>29</v>
      </c>
      <c r="F190" s="22">
        <v>108775</v>
      </c>
      <c r="G190" s="23">
        <v>108764.01</v>
      </c>
      <c r="H190" s="34">
        <f t="shared" si="2"/>
        <v>0.9998989657549988</v>
      </c>
    </row>
    <row r="191" spans="2:8" ht="16.5" customHeight="1">
      <c r="B191" s="8"/>
      <c r="C191" s="24"/>
      <c r="D191" s="20" t="s">
        <v>58</v>
      </c>
      <c r="E191" s="21" t="s">
        <v>59</v>
      </c>
      <c r="F191" s="22">
        <v>500</v>
      </c>
      <c r="G191" s="23">
        <v>94.42</v>
      </c>
      <c r="H191" s="34">
        <f t="shared" si="2"/>
        <v>0.18884</v>
      </c>
    </row>
    <row r="192" spans="2:12" ht="31.5" customHeight="1">
      <c r="B192" s="8"/>
      <c r="C192" s="24"/>
      <c r="D192" s="20" t="s">
        <v>48</v>
      </c>
      <c r="E192" s="21" t="s">
        <v>49</v>
      </c>
      <c r="F192" s="22">
        <v>26149</v>
      </c>
      <c r="G192" s="23">
        <v>26149</v>
      </c>
      <c r="H192" s="34">
        <f t="shared" si="2"/>
        <v>1</v>
      </c>
      <c r="L192" s="18"/>
    </row>
    <row r="193" spans="2:12" ht="24" customHeight="1">
      <c r="B193" s="5" t="s">
        <v>128</v>
      </c>
      <c r="C193" s="5"/>
      <c r="D193" s="5"/>
      <c r="E193" s="6" t="s">
        <v>129</v>
      </c>
      <c r="F193" s="7">
        <f>F194+F196+F203</f>
        <v>92300</v>
      </c>
      <c r="G193" s="7">
        <f>G194+G196+G203</f>
        <v>90320.68999999999</v>
      </c>
      <c r="H193" s="36">
        <f t="shared" si="2"/>
        <v>0.9785556879739977</v>
      </c>
      <c r="L193" s="18"/>
    </row>
    <row r="194" spans="2:8" ht="19.5" customHeight="1">
      <c r="B194" s="8"/>
      <c r="C194" s="20" t="s">
        <v>214</v>
      </c>
      <c r="D194" s="20"/>
      <c r="E194" s="33" t="s">
        <v>215</v>
      </c>
      <c r="F194" s="22">
        <f>F195</f>
        <v>15000</v>
      </c>
      <c r="G194" s="22">
        <f>G195</f>
        <v>14886</v>
      </c>
      <c r="H194" s="34">
        <f>G194/F194</f>
        <v>0.9924</v>
      </c>
    </row>
    <row r="195" spans="2:8" ht="28.5" customHeight="1">
      <c r="B195" s="8"/>
      <c r="C195" s="20"/>
      <c r="D195" s="20" t="s">
        <v>83</v>
      </c>
      <c r="E195" s="21" t="s">
        <v>216</v>
      </c>
      <c r="F195" s="22">
        <v>15000</v>
      </c>
      <c r="G195" s="22">
        <v>14886</v>
      </c>
      <c r="H195" s="34">
        <f>G195/F195</f>
        <v>0.9924</v>
      </c>
    </row>
    <row r="196" spans="2:8" ht="16.5" customHeight="1">
      <c r="B196" s="8"/>
      <c r="C196" s="20" t="s">
        <v>130</v>
      </c>
      <c r="D196" s="20"/>
      <c r="E196" s="21" t="s">
        <v>131</v>
      </c>
      <c r="F196" s="22">
        <f>SUM(F197:F202)</f>
        <v>5000</v>
      </c>
      <c r="G196" s="22">
        <f>SUM(G197:G202)</f>
        <v>3446.1900000000005</v>
      </c>
      <c r="H196" s="34">
        <f>G196/F196</f>
        <v>0.6892380000000001</v>
      </c>
    </row>
    <row r="197" spans="2:8" ht="16.5" customHeight="1">
      <c r="B197" s="8"/>
      <c r="C197" s="24"/>
      <c r="D197" s="20" t="s">
        <v>12</v>
      </c>
      <c r="E197" s="21" t="s">
        <v>13</v>
      </c>
      <c r="F197" s="22">
        <v>270</v>
      </c>
      <c r="G197" s="23">
        <v>129.11</v>
      </c>
      <c r="H197" s="34">
        <f t="shared" si="2"/>
        <v>0.4781851851851852</v>
      </c>
    </row>
    <row r="198" spans="2:10" ht="16.5" customHeight="1">
      <c r="B198" s="8"/>
      <c r="C198" s="24"/>
      <c r="D198" s="20" t="s">
        <v>14</v>
      </c>
      <c r="E198" s="21" t="s">
        <v>15</v>
      </c>
      <c r="F198" s="22">
        <v>36</v>
      </c>
      <c r="G198" s="23">
        <v>18.5</v>
      </c>
      <c r="H198" s="34">
        <f t="shared" si="2"/>
        <v>0.5138888888888888</v>
      </c>
      <c r="J198" s="32"/>
    </row>
    <row r="199" spans="2:8" ht="16.5" customHeight="1">
      <c r="B199" s="8"/>
      <c r="C199" s="24"/>
      <c r="D199" s="20" t="s">
        <v>16</v>
      </c>
      <c r="E199" s="21" t="s">
        <v>17</v>
      </c>
      <c r="F199" s="22">
        <v>1500</v>
      </c>
      <c r="G199" s="23">
        <v>955</v>
      </c>
      <c r="H199" s="34">
        <f t="shared" si="2"/>
        <v>0.6366666666666667</v>
      </c>
    </row>
    <row r="200" spans="2:8" ht="16.5" customHeight="1">
      <c r="B200" s="8"/>
      <c r="C200" s="24"/>
      <c r="D200" s="20" t="s">
        <v>26</v>
      </c>
      <c r="E200" s="21" t="s">
        <v>27</v>
      </c>
      <c r="F200" s="22">
        <v>1200</v>
      </c>
      <c r="G200" s="23">
        <v>910.2</v>
      </c>
      <c r="H200" s="34">
        <f t="shared" si="2"/>
        <v>0.7585000000000001</v>
      </c>
    </row>
    <row r="201" spans="2:8" ht="16.5" customHeight="1">
      <c r="B201" s="8"/>
      <c r="C201" s="24"/>
      <c r="D201" s="20" t="s">
        <v>28</v>
      </c>
      <c r="E201" s="21" t="s">
        <v>29</v>
      </c>
      <c r="F201" s="22">
        <v>1796</v>
      </c>
      <c r="G201" s="23">
        <v>1300</v>
      </c>
      <c r="H201" s="34">
        <f t="shared" si="2"/>
        <v>0.7238307349665924</v>
      </c>
    </row>
    <row r="202" spans="2:8" ht="16.5" customHeight="1">
      <c r="B202" s="8"/>
      <c r="C202" s="24"/>
      <c r="D202" s="20" t="s">
        <v>58</v>
      </c>
      <c r="E202" s="21" t="s">
        <v>59</v>
      </c>
      <c r="F202" s="22">
        <v>198</v>
      </c>
      <c r="G202" s="23">
        <v>133.38</v>
      </c>
      <c r="H202" s="34">
        <f t="shared" si="2"/>
        <v>0.6736363636363636</v>
      </c>
    </row>
    <row r="203" spans="2:8" ht="16.5" customHeight="1">
      <c r="B203" s="8"/>
      <c r="C203" s="20" t="s">
        <v>132</v>
      </c>
      <c r="D203" s="20"/>
      <c r="E203" s="21" t="s">
        <v>133</v>
      </c>
      <c r="F203" s="22">
        <f>SUM(F204:F215)</f>
        <v>72300</v>
      </c>
      <c r="G203" s="22">
        <f>SUM(G204:G215)</f>
        <v>71988.49999999999</v>
      </c>
      <c r="H203" s="34">
        <f t="shared" si="2"/>
        <v>0.9956915629322266</v>
      </c>
    </row>
    <row r="204" spans="2:8" ht="28.5" customHeight="1">
      <c r="B204" s="8"/>
      <c r="C204" s="24"/>
      <c r="D204" s="20" t="s">
        <v>134</v>
      </c>
      <c r="E204" s="21" t="s">
        <v>135</v>
      </c>
      <c r="F204" s="22">
        <v>9000</v>
      </c>
      <c r="G204" s="23">
        <v>9000</v>
      </c>
      <c r="H204" s="34">
        <f t="shared" si="2"/>
        <v>1</v>
      </c>
    </row>
    <row r="205" spans="2:8" ht="16.5" customHeight="1">
      <c r="B205" s="8"/>
      <c r="C205" s="24"/>
      <c r="D205" s="20" t="s">
        <v>38</v>
      </c>
      <c r="E205" s="21" t="s">
        <v>39</v>
      </c>
      <c r="F205" s="22">
        <v>16430</v>
      </c>
      <c r="G205" s="23">
        <v>16424.76</v>
      </c>
      <c r="H205" s="34">
        <f t="shared" si="2"/>
        <v>0.999681071211199</v>
      </c>
    </row>
    <row r="206" spans="2:8" ht="16.5" customHeight="1">
      <c r="B206" s="8"/>
      <c r="C206" s="24"/>
      <c r="D206" s="20" t="s">
        <v>40</v>
      </c>
      <c r="E206" s="21" t="s">
        <v>41</v>
      </c>
      <c r="F206" s="22">
        <v>1270</v>
      </c>
      <c r="G206" s="23">
        <v>1246.28</v>
      </c>
      <c r="H206" s="34">
        <f t="shared" si="2"/>
        <v>0.9813228346456693</v>
      </c>
    </row>
    <row r="207" spans="2:8" ht="16.5" customHeight="1">
      <c r="B207" s="8"/>
      <c r="C207" s="24"/>
      <c r="D207" s="20" t="s">
        <v>12</v>
      </c>
      <c r="E207" s="21" t="s">
        <v>13</v>
      </c>
      <c r="F207" s="22">
        <v>3222</v>
      </c>
      <c r="G207" s="23">
        <v>3187.94</v>
      </c>
      <c r="H207" s="34">
        <f aca="true" t="shared" si="3" ref="H207:H276">G207/F207</f>
        <v>0.9894289261328367</v>
      </c>
    </row>
    <row r="208" spans="2:8" ht="16.5" customHeight="1">
      <c r="B208" s="8"/>
      <c r="C208" s="24"/>
      <c r="D208" s="20" t="s">
        <v>14</v>
      </c>
      <c r="E208" s="21" t="s">
        <v>15</v>
      </c>
      <c r="F208" s="22">
        <v>623</v>
      </c>
      <c r="G208" s="23">
        <v>509.3</v>
      </c>
      <c r="H208" s="34">
        <f t="shared" si="3"/>
        <v>0.8174959871589085</v>
      </c>
    </row>
    <row r="209" spans="2:8" ht="30" customHeight="1">
      <c r="B209" s="8"/>
      <c r="C209" s="24"/>
      <c r="D209" s="20" t="s">
        <v>44</v>
      </c>
      <c r="E209" s="21" t="s">
        <v>45</v>
      </c>
      <c r="F209" s="22">
        <v>246</v>
      </c>
      <c r="G209" s="23">
        <v>163.39</v>
      </c>
      <c r="H209" s="34">
        <f t="shared" si="3"/>
        <v>0.6641869918699187</v>
      </c>
    </row>
    <row r="210" spans="2:8" ht="16.5" customHeight="1">
      <c r="B210" s="8"/>
      <c r="C210" s="24"/>
      <c r="D210" s="20" t="s">
        <v>16</v>
      </c>
      <c r="E210" s="21" t="s">
        <v>17</v>
      </c>
      <c r="F210" s="22">
        <v>12977</v>
      </c>
      <c r="G210" s="23">
        <v>12968.97</v>
      </c>
      <c r="H210" s="34">
        <f t="shared" si="3"/>
        <v>0.9993812129151576</v>
      </c>
    </row>
    <row r="211" spans="2:8" ht="16.5" customHeight="1">
      <c r="B211" s="8"/>
      <c r="C211" s="24"/>
      <c r="D211" s="20" t="s">
        <v>26</v>
      </c>
      <c r="E211" s="21" t="s">
        <v>27</v>
      </c>
      <c r="F211" s="22">
        <v>9320</v>
      </c>
      <c r="G211" s="23">
        <v>9318.96</v>
      </c>
      <c r="H211" s="34">
        <f t="shared" si="3"/>
        <v>0.9998884120171673</v>
      </c>
    </row>
    <row r="212" spans="2:8" ht="16.5" customHeight="1">
      <c r="B212" s="8"/>
      <c r="C212" s="24"/>
      <c r="D212" s="20" t="s">
        <v>46</v>
      </c>
      <c r="E212" s="21" t="s">
        <v>47</v>
      </c>
      <c r="F212" s="22">
        <v>400</v>
      </c>
      <c r="G212" s="23">
        <v>400</v>
      </c>
      <c r="H212" s="34">
        <f t="shared" si="3"/>
        <v>1</v>
      </c>
    </row>
    <row r="213" spans="2:8" ht="16.5" customHeight="1">
      <c r="B213" s="8"/>
      <c r="C213" s="24"/>
      <c r="D213" s="20" t="s">
        <v>28</v>
      </c>
      <c r="E213" s="21" t="s">
        <v>29</v>
      </c>
      <c r="F213" s="22">
        <v>18332</v>
      </c>
      <c r="G213" s="23">
        <v>18303.5</v>
      </c>
      <c r="H213" s="34">
        <f t="shared" si="3"/>
        <v>0.9984453414793804</v>
      </c>
    </row>
    <row r="214" spans="2:8" ht="16.5" customHeight="1">
      <c r="B214" s="8"/>
      <c r="C214" s="24"/>
      <c r="D214" s="20" t="s">
        <v>58</v>
      </c>
      <c r="E214" s="21" t="s">
        <v>59</v>
      </c>
      <c r="F214" s="22">
        <v>98</v>
      </c>
      <c r="G214" s="23">
        <v>83.4</v>
      </c>
      <c r="H214" s="34">
        <f t="shared" si="3"/>
        <v>0.8510204081632654</v>
      </c>
    </row>
    <row r="215" spans="2:8" ht="30.75" customHeight="1">
      <c r="B215" s="8"/>
      <c r="C215" s="24"/>
      <c r="D215" s="20" t="s">
        <v>48</v>
      </c>
      <c r="E215" s="21" t="s">
        <v>49</v>
      </c>
      <c r="F215" s="22">
        <v>382</v>
      </c>
      <c r="G215" s="23">
        <v>382</v>
      </c>
      <c r="H215" s="34">
        <f t="shared" si="3"/>
        <v>1</v>
      </c>
    </row>
    <row r="216" spans="2:8" ht="24.75" customHeight="1">
      <c r="B216" s="5" t="s">
        <v>136</v>
      </c>
      <c r="C216" s="5"/>
      <c r="D216" s="5"/>
      <c r="E216" s="6" t="s">
        <v>137</v>
      </c>
      <c r="F216" s="7">
        <f>F217+F219+F233+F235+F237+F239+F251+F255</f>
        <v>2247057</v>
      </c>
      <c r="G216" s="7">
        <f>G217+G219+G233+G235+G237+G239+G251+G255</f>
        <v>2223150.4699999997</v>
      </c>
      <c r="H216" s="36">
        <f t="shared" si="3"/>
        <v>0.989360959690831</v>
      </c>
    </row>
    <row r="217" spans="2:8" ht="21.75" customHeight="1">
      <c r="B217" s="8"/>
      <c r="C217" s="20" t="s">
        <v>138</v>
      </c>
      <c r="D217" s="20"/>
      <c r="E217" s="21" t="s">
        <v>139</v>
      </c>
      <c r="F217" s="22">
        <f>F218</f>
        <v>2000</v>
      </c>
      <c r="G217" s="22">
        <f>G218</f>
        <v>0</v>
      </c>
      <c r="H217" s="34">
        <f t="shared" si="3"/>
        <v>0</v>
      </c>
    </row>
    <row r="218" spans="2:8" ht="32.25" customHeight="1">
      <c r="B218" s="8"/>
      <c r="C218" s="24"/>
      <c r="D218" s="20" t="s">
        <v>140</v>
      </c>
      <c r="E218" s="21" t="s">
        <v>141</v>
      </c>
      <c r="F218" s="22">
        <v>2000</v>
      </c>
      <c r="G218" s="23">
        <v>0</v>
      </c>
      <c r="H218" s="34">
        <f t="shared" si="3"/>
        <v>0</v>
      </c>
    </row>
    <row r="219" spans="2:8" ht="58.5" customHeight="1">
      <c r="B219" s="8"/>
      <c r="C219" s="20" t="s">
        <v>142</v>
      </c>
      <c r="D219" s="20"/>
      <c r="E219" s="21" t="s">
        <v>143</v>
      </c>
      <c r="F219" s="22">
        <f>SUM(F220:F232)</f>
        <v>1754000</v>
      </c>
      <c r="G219" s="22">
        <f>SUM(G220:G232)</f>
        <v>1735542.5299999998</v>
      </c>
      <c r="H219" s="34">
        <f t="shared" si="3"/>
        <v>0.9894769270239452</v>
      </c>
    </row>
    <row r="220" spans="2:8" ht="16.5" customHeight="1">
      <c r="B220" s="8"/>
      <c r="C220" s="24"/>
      <c r="D220" s="20" t="s">
        <v>140</v>
      </c>
      <c r="E220" s="21" t="s">
        <v>141</v>
      </c>
      <c r="F220" s="22">
        <v>1686300</v>
      </c>
      <c r="G220" s="22">
        <v>1677954.04</v>
      </c>
      <c r="H220" s="34">
        <f t="shared" si="3"/>
        <v>0.9950507264425072</v>
      </c>
    </row>
    <row r="221" spans="2:8" ht="16.5" customHeight="1">
      <c r="B221" s="8"/>
      <c r="C221" s="24"/>
      <c r="D221" s="20" t="s">
        <v>38</v>
      </c>
      <c r="E221" s="21" t="s">
        <v>39</v>
      </c>
      <c r="F221" s="22">
        <v>29815</v>
      </c>
      <c r="G221" s="22">
        <v>26840.66</v>
      </c>
      <c r="H221" s="34">
        <f t="shared" si="3"/>
        <v>0.9002401475767231</v>
      </c>
    </row>
    <row r="222" spans="2:8" ht="16.5" customHeight="1">
      <c r="B222" s="8"/>
      <c r="C222" s="24"/>
      <c r="D222" s="20" t="s">
        <v>40</v>
      </c>
      <c r="E222" s="21" t="s">
        <v>41</v>
      </c>
      <c r="F222" s="22">
        <v>1785</v>
      </c>
      <c r="G222" s="22">
        <v>1785</v>
      </c>
      <c r="H222" s="34">
        <f t="shared" si="3"/>
        <v>1</v>
      </c>
    </row>
    <row r="223" spans="2:8" ht="16.5" customHeight="1">
      <c r="B223" s="8"/>
      <c r="C223" s="24"/>
      <c r="D223" s="20" t="s">
        <v>12</v>
      </c>
      <c r="E223" s="21" t="s">
        <v>13</v>
      </c>
      <c r="F223" s="22">
        <v>15200</v>
      </c>
      <c r="G223" s="22">
        <v>12731.92</v>
      </c>
      <c r="H223" s="34">
        <f t="shared" si="3"/>
        <v>0.8376263157894737</v>
      </c>
    </row>
    <row r="224" spans="2:8" ht="16.5" customHeight="1">
      <c r="B224" s="8"/>
      <c r="C224" s="24"/>
      <c r="D224" s="20" t="s">
        <v>14</v>
      </c>
      <c r="E224" s="21" t="s">
        <v>15</v>
      </c>
      <c r="F224" s="22">
        <v>700</v>
      </c>
      <c r="G224" s="22">
        <v>652.64</v>
      </c>
      <c r="H224" s="34">
        <f t="shared" si="3"/>
        <v>0.9323428571428571</v>
      </c>
    </row>
    <row r="225" spans="2:8" ht="16.5" customHeight="1">
      <c r="B225" s="8"/>
      <c r="C225" s="24"/>
      <c r="D225" s="20" t="s">
        <v>16</v>
      </c>
      <c r="E225" s="21" t="s">
        <v>17</v>
      </c>
      <c r="F225" s="22">
        <v>3000</v>
      </c>
      <c r="G225" s="22">
        <v>3000</v>
      </c>
      <c r="H225" s="34">
        <f t="shared" si="3"/>
        <v>1</v>
      </c>
    </row>
    <row r="226" spans="2:8" ht="16.5" customHeight="1">
      <c r="B226" s="8"/>
      <c r="C226" s="24"/>
      <c r="D226" s="20" t="s">
        <v>26</v>
      </c>
      <c r="E226" s="21" t="s">
        <v>27</v>
      </c>
      <c r="F226" s="22">
        <v>2580</v>
      </c>
      <c r="G226" s="22">
        <v>692.54</v>
      </c>
      <c r="H226" s="34">
        <f t="shared" si="3"/>
        <v>0.26842635658914726</v>
      </c>
    </row>
    <row r="227" spans="2:8" ht="16.5" customHeight="1">
      <c r="B227" s="8"/>
      <c r="C227" s="24"/>
      <c r="D227" s="20" t="s">
        <v>46</v>
      </c>
      <c r="E227" s="21" t="s">
        <v>47</v>
      </c>
      <c r="F227" s="22">
        <v>3200</v>
      </c>
      <c r="G227" s="22">
        <v>2400.29</v>
      </c>
      <c r="H227" s="34">
        <f t="shared" si="3"/>
        <v>0.750090625</v>
      </c>
    </row>
    <row r="228" spans="2:8" ht="16.5" customHeight="1">
      <c r="B228" s="8"/>
      <c r="C228" s="24"/>
      <c r="D228" s="20" t="s">
        <v>28</v>
      </c>
      <c r="E228" s="21" t="s">
        <v>29</v>
      </c>
      <c r="F228" s="22">
        <v>8883</v>
      </c>
      <c r="G228" s="22">
        <v>7269.94</v>
      </c>
      <c r="H228" s="34">
        <f t="shared" si="3"/>
        <v>0.8184104469210852</v>
      </c>
    </row>
    <row r="229" spans="2:8" ht="16.5" customHeight="1">
      <c r="B229" s="8"/>
      <c r="C229" s="24"/>
      <c r="D229" s="20" t="s">
        <v>58</v>
      </c>
      <c r="E229" s="21" t="s">
        <v>59</v>
      </c>
      <c r="F229" s="22">
        <v>300</v>
      </c>
      <c r="G229" s="22">
        <v>112.5</v>
      </c>
      <c r="H229" s="34">
        <f t="shared" si="3"/>
        <v>0.375</v>
      </c>
    </row>
    <row r="230" spans="2:8" ht="16.5" customHeight="1">
      <c r="B230" s="8"/>
      <c r="C230" s="24"/>
      <c r="D230" s="20" t="s">
        <v>18</v>
      </c>
      <c r="E230" s="21" t="s">
        <v>19</v>
      </c>
      <c r="F230" s="22">
        <v>420</v>
      </c>
      <c r="G230" s="22">
        <v>286</v>
      </c>
      <c r="H230" s="34">
        <f t="shared" si="3"/>
        <v>0.680952380952381</v>
      </c>
    </row>
    <row r="231" spans="2:8" ht="32.25" customHeight="1">
      <c r="B231" s="8"/>
      <c r="C231" s="24"/>
      <c r="D231" s="20" t="s">
        <v>48</v>
      </c>
      <c r="E231" s="21" t="s">
        <v>49</v>
      </c>
      <c r="F231" s="22">
        <v>1417</v>
      </c>
      <c r="G231" s="22">
        <v>1417</v>
      </c>
      <c r="H231" s="34">
        <f t="shared" si="3"/>
        <v>1</v>
      </c>
    </row>
    <row r="232" spans="2:8" ht="32.25" customHeight="1">
      <c r="B232" s="8"/>
      <c r="C232" s="24"/>
      <c r="D232" s="20" t="s">
        <v>113</v>
      </c>
      <c r="E232" s="21" t="s">
        <v>114</v>
      </c>
      <c r="F232" s="22">
        <v>400</v>
      </c>
      <c r="G232" s="22">
        <v>400</v>
      </c>
      <c r="H232" s="34">
        <f t="shared" si="3"/>
        <v>1</v>
      </c>
    </row>
    <row r="233" spans="2:10" ht="66.75" customHeight="1">
      <c r="B233" s="8"/>
      <c r="C233" s="20" t="s">
        <v>144</v>
      </c>
      <c r="D233" s="20"/>
      <c r="E233" s="21" t="s">
        <v>145</v>
      </c>
      <c r="F233" s="22">
        <f>F234</f>
        <v>8940</v>
      </c>
      <c r="G233" s="22">
        <f>G234</f>
        <v>8940</v>
      </c>
      <c r="H233" s="34">
        <f t="shared" si="3"/>
        <v>1</v>
      </c>
      <c r="J233" s="23"/>
    </row>
    <row r="234" spans="2:8" ht="16.5" customHeight="1">
      <c r="B234" s="8"/>
      <c r="C234" s="24"/>
      <c r="D234" s="20" t="s">
        <v>146</v>
      </c>
      <c r="E234" s="21" t="s">
        <v>147</v>
      </c>
      <c r="F234" s="22">
        <v>8940</v>
      </c>
      <c r="G234" s="23">
        <v>8940</v>
      </c>
      <c r="H234" s="34">
        <f t="shared" si="3"/>
        <v>1</v>
      </c>
    </row>
    <row r="235" spans="2:8" ht="31.5" customHeight="1">
      <c r="B235" s="8"/>
      <c r="C235" s="20" t="s">
        <v>148</v>
      </c>
      <c r="D235" s="20"/>
      <c r="E235" s="21" t="s">
        <v>149</v>
      </c>
      <c r="F235" s="22">
        <f>F236</f>
        <v>166577</v>
      </c>
      <c r="G235" s="22">
        <f>G236</f>
        <v>166577</v>
      </c>
      <c r="H235" s="34">
        <f t="shared" si="3"/>
        <v>1</v>
      </c>
    </row>
    <row r="236" spans="2:8" ht="16.5" customHeight="1">
      <c r="B236" s="8"/>
      <c r="C236" s="24"/>
      <c r="D236" s="20" t="s">
        <v>140</v>
      </c>
      <c r="E236" s="21" t="s">
        <v>141</v>
      </c>
      <c r="F236" s="22">
        <v>166577</v>
      </c>
      <c r="G236" s="23">
        <v>166577</v>
      </c>
      <c r="H236" s="34">
        <f t="shared" si="3"/>
        <v>1</v>
      </c>
    </row>
    <row r="237" spans="2:8" ht="16.5" customHeight="1">
      <c r="B237" s="8"/>
      <c r="C237" s="20" t="s">
        <v>150</v>
      </c>
      <c r="D237" s="20"/>
      <c r="E237" s="21" t="s">
        <v>151</v>
      </c>
      <c r="F237" s="22">
        <f>F238</f>
        <v>20559</v>
      </c>
      <c r="G237" s="22">
        <f>G238</f>
        <v>20111.14</v>
      </c>
      <c r="H237" s="34">
        <f t="shared" si="3"/>
        <v>0.9782158665304732</v>
      </c>
    </row>
    <row r="238" spans="2:8" ht="16.5" customHeight="1">
      <c r="B238" s="8"/>
      <c r="C238" s="24"/>
      <c r="D238" s="20" t="s">
        <v>140</v>
      </c>
      <c r="E238" s="21" t="s">
        <v>141</v>
      </c>
      <c r="F238" s="22">
        <v>20559</v>
      </c>
      <c r="G238" s="23">
        <v>20111.14</v>
      </c>
      <c r="H238" s="34">
        <f t="shared" si="3"/>
        <v>0.9782158665304732</v>
      </c>
    </row>
    <row r="239" spans="2:8" ht="22.5" customHeight="1">
      <c r="B239" s="8"/>
      <c r="C239" s="20" t="s">
        <v>152</v>
      </c>
      <c r="D239" s="20"/>
      <c r="E239" s="21" t="s">
        <v>153</v>
      </c>
      <c r="F239" s="22">
        <f>SUM(F240:F250)</f>
        <v>180692</v>
      </c>
      <c r="G239" s="22">
        <f>SUM(G240:G250)</f>
        <v>180691.05000000002</v>
      </c>
      <c r="H239" s="34">
        <f t="shared" si="3"/>
        <v>0.9999947424346403</v>
      </c>
    </row>
    <row r="240" spans="2:8" ht="16.5" customHeight="1">
      <c r="B240" s="8"/>
      <c r="C240" s="24"/>
      <c r="D240" s="20" t="s">
        <v>38</v>
      </c>
      <c r="E240" s="21" t="s">
        <v>39</v>
      </c>
      <c r="F240" s="22">
        <v>122138</v>
      </c>
      <c r="G240" s="22">
        <v>122137.51</v>
      </c>
      <c r="H240" s="34">
        <f t="shared" si="3"/>
        <v>0.9999959881445577</v>
      </c>
    </row>
    <row r="241" spans="2:8" ht="16.5" customHeight="1">
      <c r="B241" s="8"/>
      <c r="C241" s="24"/>
      <c r="D241" s="20" t="s">
        <v>40</v>
      </c>
      <c r="E241" s="21" t="s">
        <v>41</v>
      </c>
      <c r="F241" s="22">
        <v>8581</v>
      </c>
      <c r="G241" s="22">
        <v>8581</v>
      </c>
      <c r="H241" s="34">
        <f t="shared" si="3"/>
        <v>1</v>
      </c>
    </row>
    <row r="242" spans="2:8" ht="16.5" customHeight="1">
      <c r="B242" s="8"/>
      <c r="C242" s="24"/>
      <c r="D242" s="20" t="s">
        <v>12</v>
      </c>
      <c r="E242" s="21" t="s">
        <v>13</v>
      </c>
      <c r="F242" s="22">
        <v>22522</v>
      </c>
      <c r="G242" s="22">
        <v>22521.86</v>
      </c>
      <c r="H242" s="34">
        <f t="shared" si="3"/>
        <v>0.9999937838557855</v>
      </c>
    </row>
    <row r="243" spans="2:8" ht="16.5" customHeight="1">
      <c r="B243" s="8"/>
      <c r="C243" s="24"/>
      <c r="D243" s="20" t="s">
        <v>14</v>
      </c>
      <c r="E243" s="21" t="s">
        <v>15</v>
      </c>
      <c r="F243" s="22">
        <v>3120</v>
      </c>
      <c r="G243" s="22">
        <v>3119.79</v>
      </c>
      <c r="H243" s="34">
        <f t="shared" si="3"/>
        <v>0.9999326923076923</v>
      </c>
    </row>
    <row r="244" spans="2:8" ht="16.5" customHeight="1">
      <c r="B244" s="8"/>
      <c r="C244" s="24"/>
      <c r="D244" s="20" t="s">
        <v>16</v>
      </c>
      <c r="E244" s="21" t="s">
        <v>17</v>
      </c>
      <c r="F244" s="22">
        <v>1000</v>
      </c>
      <c r="G244" s="22">
        <v>1000</v>
      </c>
      <c r="H244" s="34">
        <f t="shared" si="3"/>
        <v>1</v>
      </c>
    </row>
    <row r="245" spans="2:8" ht="16.5" customHeight="1">
      <c r="B245" s="8"/>
      <c r="C245" s="24"/>
      <c r="D245" s="20" t="s">
        <v>26</v>
      </c>
      <c r="E245" s="21" t="s">
        <v>27</v>
      </c>
      <c r="F245" s="22">
        <v>2384</v>
      </c>
      <c r="G245" s="22">
        <v>2383.89</v>
      </c>
      <c r="H245" s="34">
        <f t="shared" si="3"/>
        <v>0.9999538590604027</v>
      </c>
    </row>
    <row r="246" spans="2:8" ht="16.5" customHeight="1">
      <c r="B246" s="8"/>
      <c r="C246" s="24"/>
      <c r="D246" s="20" t="s">
        <v>46</v>
      </c>
      <c r="E246" s="21" t="s">
        <v>47</v>
      </c>
      <c r="F246" s="22">
        <v>2465</v>
      </c>
      <c r="G246" s="22">
        <v>2464.88</v>
      </c>
      <c r="H246" s="34">
        <f t="shared" si="3"/>
        <v>0.9999513184584179</v>
      </c>
    </row>
    <row r="247" spans="2:8" ht="16.5" customHeight="1">
      <c r="B247" s="8"/>
      <c r="C247" s="24"/>
      <c r="D247" s="20" t="s">
        <v>28</v>
      </c>
      <c r="E247" s="21" t="s">
        <v>29</v>
      </c>
      <c r="F247" s="22">
        <v>15068</v>
      </c>
      <c r="G247" s="22">
        <v>15067.84</v>
      </c>
      <c r="H247" s="34">
        <f t="shared" si="3"/>
        <v>0.9999893814706663</v>
      </c>
    </row>
    <row r="248" spans="2:8" ht="16.5" customHeight="1">
      <c r="B248" s="8"/>
      <c r="C248" s="24"/>
      <c r="D248" s="20" t="s">
        <v>58</v>
      </c>
      <c r="E248" s="21" t="s">
        <v>59</v>
      </c>
      <c r="F248" s="22">
        <v>264</v>
      </c>
      <c r="G248" s="22">
        <v>264.28</v>
      </c>
      <c r="H248" s="34">
        <f t="shared" si="3"/>
        <v>1.001060606060606</v>
      </c>
    </row>
    <row r="249" spans="2:8" ht="33" customHeight="1">
      <c r="B249" s="8"/>
      <c r="C249" s="24"/>
      <c r="D249" s="20" t="s">
        <v>48</v>
      </c>
      <c r="E249" s="21" t="s">
        <v>49</v>
      </c>
      <c r="F249" s="22">
        <v>2405</v>
      </c>
      <c r="G249" s="22">
        <v>2405</v>
      </c>
      <c r="H249" s="34">
        <f t="shared" si="3"/>
        <v>1</v>
      </c>
    </row>
    <row r="250" spans="2:8" ht="33" customHeight="1">
      <c r="B250" s="8"/>
      <c r="C250" s="24"/>
      <c r="D250" s="20" t="s">
        <v>113</v>
      </c>
      <c r="E250" s="21" t="s">
        <v>114</v>
      </c>
      <c r="F250" s="22">
        <v>745</v>
      </c>
      <c r="G250" s="22">
        <v>745</v>
      </c>
      <c r="H250" s="34">
        <f t="shared" si="3"/>
        <v>1</v>
      </c>
    </row>
    <row r="251" spans="2:8" ht="33.75" customHeight="1">
      <c r="B251" s="8"/>
      <c r="C251" s="20" t="s">
        <v>154</v>
      </c>
      <c r="D251" s="20"/>
      <c r="E251" s="21" t="s">
        <v>155</v>
      </c>
      <c r="F251" s="22">
        <f>SUM(F252:F254)</f>
        <v>3000</v>
      </c>
      <c r="G251" s="22">
        <f>SUM(G252:G254)</f>
        <v>0</v>
      </c>
      <c r="H251" s="34">
        <f t="shared" si="3"/>
        <v>0</v>
      </c>
    </row>
    <row r="252" spans="2:8" ht="16.5" customHeight="1">
      <c r="B252" s="8"/>
      <c r="C252" s="24"/>
      <c r="D252" s="20" t="s">
        <v>12</v>
      </c>
      <c r="E252" s="21" t="s">
        <v>13</v>
      </c>
      <c r="F252" s="22">
        <v>450</v>
      </c>
      <c r="G252" s="22">
        <v>0</v>
      </c>
      <c r="H252" s="34">
        <f t="shared" si="3"/>
        <v>0</v>
      </c>
    </row>
    <row r="253" spans="2:8" ht="16.5" customHeight="1">
      <c r="B253" s="8"/>
      <c r="C253" s="24"/>
      <c r="D253" s="20" t="s">
        <v>14</v>
      </c>
      <c r="E253" s="21" t="s">
        <v>15</v>
      </c>
      <c r="F253" s="22">
        <v>60</v>
      </c>
      <c r="G253" s="22">
        <v>0</v>
      </c>
      <c r="H253" s="34">
        <f t="shared" si="3"/>
        <v>0</v>
      </c>
    </row>
    <row r="254" spans="2:8" ht="16.5" customHeight="1">
      <c r="B254" s="8"/>
      <c r="C254" s="24"/>
      <c r="D254" s="20" t="s">
        <v>16</v>
      </c>
      <c r="E254" s="21" t="s">
        <v>17</v>
      </c>
      <c r="F254" s="22">
        <v>2490</v>
      </c>
      <c r="G254" s="22">
        <v>0</v>
      </c>
      <c r="H254" s="34">
        <f t="shared" si="3"/>
        <v>0</v>
      </c>
    </row>
    <row r="255" spans="2:8" ht="16.5" customHeight="1">
      <c r="B255" s="8"/>
      <c r="C255" s="20" t="s">
        <v>156</v>
      </c>
      <c r="D255" s="20"/>
      <c r="E255" s="21" t="s">
        <v>11</v>
      </c>
      <c r="F255" s="22">
        <f>SUM(F256:F258)</f>
        <v>111289</v>
      </c>
      <c r="G255" s="22">
        <f>SUM(G256:G258)</f>
        <v>111288.75</v>
      </c>
      <c r="H255" s="34">
        <f t="shared" si="3"/>
        <v>0.999997753596492</v>
      </c>
    </row>
    <row r="256" spans="2:8" ht="16.5" customHeight="1">
      <c r="B256" s="8"/>
      <c r="C256" s="24"/>
      <c r="D256" s="20" t="s">
        <v>140</v>
      </c>
      <c r="E256" s="21" t="s">
        <v>141</v>
      </c>
      <c r="F256" s="22">
        <v>102289</v>
      </c>
      <c r="G256" s="22">
        <v>102288.75</v>
      </c>
      <c r="H256" s="34">
        <f t="shared" si="3"/>
        <v>0.999997555944432</v>
      </c>
    </row>
    <row r="257" spans="2:8" ht="16.5" customHeight="1">
      <c r="B257" s="8"/>
      <c r="C257" s="24"/>
      <c r="D257" s="20" t="s">
        <v>16</v>
      </c>
      <c r="E257" s="21" t="s">
        <v>17</v>
      </c>
      <c r="F257" s="22">
        <v>2530</v>
      </c>
      <c r="G257" s="23">
        <v>2530</v>
      </c>
      <c r="H257" s="34">
        <f t="shared" si="3"/>
        <v>1</v>
      </c>
    </row>
    <row r="258" spans="2:8" ht="16.5" customHeight="1">
      <c r="B258" s="8"/>
      <c r="C258" s="24"/>
      <c r="D258" s="20" t="s">
        <v>28</v>
      </c>
      <c r="E258" s="21" t="s">
        <v>29</v>
      </c>
      <c r="F258" s="22">
        <v>6470</v>
      </c>
      <c r="G258" s="23">
        <v>6470</v>
      </c>
      <c r="H258" s="34">
        <f t="shared" si="3"/>
        <v>1</v>
      </c>
    </row>
    <row r="259" spans="2:8" ht="25.5" customHeight="1">
      <c r="B259" s="5" t="s">
        <v>157</v>
      </c>
      <c r="C259" s="5"/>
      <c r="D259" s="5"/>
      <c r="E259" s="6" t="s">
        <v>158</v>
      </c>
      <c r="F259" s="7">
        <f>F260+F269+F276</f>
        <v>222673</v>
      </c>
      <c r="G259" s="7">
        <f>G260+G269+G276</f>
        <v>213869.11000000002</v>
      </c>
      <c r="H259" s="36">
        <f t="shared" si="3"/>
        <v>0.9604626964203115</v>
      </c>
    </row>
    <row r="260" spans="2:8" ht="16.5" customHeight="1">
      <c r="B260" s="8"/>
      <c r="C260" s="20" t="s">
        <v>159</v>
      </c>
      <c r="D260" s="20"/>
      <c r="E260" s="21" t="s">
        <v>160</v>
      </c>
      <c r="F260" s="22">
        <f>SUM(F261:F268)</f>
        <v>109661</v>
      </c>
      <c r="G260" s="22">
        <f>SUM(G261:G268)</f>
        <v>109509.82000000002</v>
      </c>
      <c r="H260" s="34">
        <f t="shared" si="3"/>
        <v>0.9986213877312812</v>
      </c>
    </row>
    <row r="261" spans="2:8" ht="30.75" customHeight="1">
      <c r="B261" s="8"/>
      <c r="C261" s="24"/>
      <c r="D261" s="20" t="s">
        <v>107</v>
      </c>
      <c r="E261" s="21" t="s">
        <v>108</v>
      </c>
      <c r="F261" s="22">
        <v>1413</v>
      </c>
      <c r="G261" s="23">
        <v>1408.33</v>
      </c>
      <c r="H261" s="34">
        <f t="shared" si="3"/>
        <v>0.996694975230007</v>
      </c>
    </row>
    <row r="262" spans="2:8" ht="16.5" customHeight="1">
      <c r="B262" s="8"/>
      <c r="C262" s="24"/>
      <c r="D262" s="20" t="s">
        <v>38</v>
      </c>
      <c r="E262" s="21" t="s">
        <v>39</v>
      </c>
      <c r="F262" s="22">
        <v>77278</v>
      </c>
      <c r="G262" s="23">
        <v>77277.57</v>
      </c>
      <c r="H262" s="34">
        <f t="shared" si="3"/>
        <v>0.9999944356738012</v>
      </c>
    </row>
    <row r="263" spans="2:8" ht="16.5" customHeight="1">
      <c r="B263" s="8"/>
      <c r="C263" s="24"/>
      <c r="D263" s="20" t="s">
        <v>40</v>
      </c>
      <c r="E263" s="21" t="s">
        <v>41</v>
      </c>
      <c r="F263" s="22">
        <v>6417</v>
      </c>
      <c r="G263" s="23">
        <v>6413.73</v>
      </c>
      <c r="H263" s="34">
        <f t="shared" si="3"/>
        <v>0.9994904160822814</v>
      </c>
    </row>
    <row r="264" spans="2:8" ht="16.5" customHeight="1">
      <c r="B264" s="8"/>
      <c r="C264" s="24"/>
      <c r="D264" s="20" t="s">
        <v>12</v>
      </c>
      <c r="E264" s="21" t="s">
        <v>13</v>
      </c>
      <c r="F264" s="22">
        <v>14250</v>
      </c>
      <c r="G264" s="23">
        <v>14245.69</v>
      </c>
      <c r="H264" s="34">
        <f t="shared" si="3"/>
        <v>0.9996975438596492</v>
      </c>
    </row>
    <row r="265" spans="2:8" ht="16.5" customHeight="1">
      <c r="B265" s="8"/>
      <c r="C265" s="24"/>
      <c r="D265" s="20" t="s">
        <v>14</v>
      </c>
      <c r="E265" s="21" t="s">
        <v>15</v>
      </c>
      <c r="F265" s="22">
        <v>2028</v>
      </c>
      <c r="G265" s="23">
        <v>2021.82</v>
      </c>
      <c r="H265" s="34">
        <f t="shared" si="3"/>
        <v>0.9969526627218934</v>
      </c>
    </row>
    <row r="266" spans="2:8" ht="16.5" customHeight="1">
      <c r="B266" s="8"/>
      <c r="C266" s="24"/>
      <c r="D266" s="20" t="s">
        <v>26</v>
      </c>
      <c r="E266" s="21" t="s">
        <v>27</v>
      </c>
      <c r="F266" s="22">
        <v>3038</v>
      </c>
      <c r="G266" s="23">
        <v>2943.85</v>
      </c>
      <c r="H266" s="34">
        <f t="shared" si="3"/>
        <v>0.9690092165898617</v>
      </c>
    </row>
    <row r="267" spans="2:8" ht="16.5" customHeight="1">
      <c r="B267" s="8"/>
      <c r="C267" s="24"/>
      <c r="D267" s="20" t="s">
        <v>28</v>
      </c>
      <c r="E267" s="21" t="s">
        <v>29</v>
      </c>
      <c r="F267" s="22">
        <v>162</v>
      </c>
      <c r="G267" s="23">
        <v>123.83</v>
      </c>
      <c r="H267" s="34">
        <f t="shared" si="3"/>
        <v>0.7643827160493827</v>
      </c>
    </row>
    <row r="268" spans="2:8" ht="33.75" customHeight="1">
      <c r="B268" s="8"/>
      <c r="C268" s="24"/>
      <c r="D268" s="20" t="s">
        <v>48</v>
      </c>
      <c r="E268" s="21" t="s">
        <v>49</v>
      </c>
      <c r="F268" s="22">
        <v>5075</v>
      </c>
      <c r="G268" s="23">
        <v>5075</v>
      </c>
      <c r="H268" s="34">
        <f t="shared" si="3"/>
        <v>1</v>
      </c>
    </row>
    <row r="269" spans="2:8" ht="16.5" customHeight="1">
      <c r="B269" s="8"/>
      <c r="C269" s="20" t="s">
        <v>161</v>
      </c>
      <c r="D269" s="20"/>
      <c r="E269" s="21" t="s">
        <v>162</v>
      </c>
      <c r="F269" s="22">
        <f>SUM(F270:F275)</f>
        <v>85852</v>
      </c>
      <c r="G269" s="22">
        <f>SUM(G270:G275)</f>
        <v>83714.18999999999</v>
      </c>
      <c r="H269" s="34">
        <f t="shared" si="3"/>
        <v>0.9750988911149419</v>
      </c>
    </row>
    <row r="270" spans="2:8" ht="16.5" customHeight="1">
      <c r="B270" s="8"/>
      <c r="C270" s="24"/>
      <c r="D270" s="20" t="s">
        <v>109</v>
      </c>
      <c r="E270" s="21" t="s">
        <v>110</v>
      </c>
      <c r="F270" s="22">
        <v>33932</v>
      </c>
      <c r="G270" s="23">
        <v>33869.9</v>
      </c>
      <c r="H270" s="34">
        <f t="shared" si="3"/>
        <v>0.9981698691500649</v>
      </c>
    </row>
    <row r="271" spans="2:8" ht="16.5" customHeight="1">
      <c r="B271" s="8"/>
      <c r="C271" s="24"/>
      <c r="D271" s="20" t="s">
        <v>12</v>
      </c>
      <c r="E271" s="21" t="s">
        <v>13</v>
      </c>
      <c r="F271" s="22">
        <v>754</v>
      </c>
      <c r="G271" s="23">
        <v>532.02</v>
      </c>
      <c r="H271" s="34">
        <f t="shared" si="3"/>
        <v>0.7055968169761273</v>
      </c>
    </row>
    <row r="272" spans="2:8" ht="16.5" customHeight="1">
      <c r="B272" s="8"/>
      <c r="C272" s="24"/>
      <c r="D272" s="20" t="s">
        <v>14</v>
      </c>
      <c r="E272" s="21" t="s">
        <v>15</v>
      </c>
      <c r="F272" s="22">
        <v>109</v>
      </c>
      <c r="G272" s="23">
        <v>63.7</v>
      </c>
      <c r="H272" s="34">
        <f t="shared" si="3"/>
        <v>0.5844036697247706</v>
      </c>
    </row>
    <row r="273" spans="2:8" ht="16.5" customHeight="1">
      <c r="B273" s="8"/>
      <c r="C273" s="24"/>
      <c r="D273" s="20" t="s">
        <v>16</v>
      </c>
      <c r="E273" s="21" t="s">
        <v>17</v>
      </c>
      <c r="F273" s="22">
        <v>6177</v>
      </c>
      <c r="G273" s="23">
        <v>6136.56</v>
      </c>
      <c r="H273" s="34">
        <f t="shared" si="3"/>
        <v>0.9934531325886353</v>
      </c>
    </row>
    <row r="274" spans="2:8" ht="16.5" customHeight="1">
      <c r="B274" s="8"/>
      <c r="C274" s="24"/>
      <c r="D274" s="20" t="s">
        <v>26</v>
      </c>
      <c r="E274" s="21" t="s">
        <v>27</v>
      </c>
      <c r="F274" s="22">
        <v>27570</v>
      </c>
      <c r="G274" s="23">
        <v>25809.95</v>
      </c>
      <c r="H274" s="34">
        <f t="shared" si="3"/>
        <v>0.9361606819006166</v>
      </c>
    </row>
    <row r="275" spans="2:8" ht="16.5" customHeight="1">
      <c r="B275" s="8"/>
      <c r="C275" s="24"/>
      <c r="D275" s="20" t="s">
        <v>28</v>
      </c>
      <c r="E275" s="21" t="s">
        <v>29</v>
      </c>
      <c r="F275" s="22">
        <v>17310</v>
      </c>
      <c r="G275" s="23">
        <v>17302.06</v>
      </c>
      <c r="H275" s="34">
        <f t="shared" si="3"/>
        <v>0.9995413056036974</v>
      </c>
    </row>
    <row r="276" spans="2:8" ht="16.5" customHeight="1">
      <c r="B276" s="8"/>
      <c r="C276" s="20" t="s">
        <v>163</v>
      </c>
      <c r="D276" s="20"/>
      <c r="E276" s="21" t="s">
        <v>11</v>
      </c>
      <c r="F276" s="22">
        <f>SUM(F277:F278)</f>
        <v>27160</v>
      </c>
      <c r="G276" s="22">
        <f>SUM(G277:G278)</f>
        <v>20645.1</v>
      </c>
      <c r="H276" s="34">
        <f t="shared" si="3"/>
        <v>0.7601288659793813</v>
      </c>
    </row>
    <row r="277" spans="2:8" ht="16.5" customHeight="1">
      <c r="B277" s="8"/>
      <c r="C277" s="24"/>
      <c r="D277" s="20" t="s">
        <v>26</v>
      </c>
      <c r="E277" s="21" t="s">
        <v>27</v>
      </c>
      <c r="F277" s="22">
        <v>2000</v>
      </c>
      <c r="G277" s="23">
        <v>0</v>
      </c>
      <c r="H277" s="34">
        <f aca="true" t="shared" si="4" ref="H277:H328">G277/F277</f>
        <v>0</v>
      </c>
    </row>
    <row r="278" spans="2:8" ht="16.5" customHeight="1">
      <c r="B278" s="8"/>
      <c r="C278" s="24"/>
      <c r="D278" s="20" t="s">
        <v>28</v>
      </c>
      <c r="E278" s="21" t="s">
        <v>29</v>
      </c>
      <c r="F278" s="22">
        <v>25160</v>
      </c>
      <c r="G278" s="23">
        <v>20645.1</v>
      </c>
      <c r="H278" s="34">
        <f t="shared" si="4"/>
        <v>0.8205524642289348</v>
      </c>
    </row>
    <row r="279" spans="2:8" ht="33.75" customHeight="1">
      <c r="B279" s="5" t="s">
        <v>164</v>
      </c>
      <c r="C279" s="5"/>
      <c r="D279" s="5"/>
      <c r="E279" s="6" t="s">
        <v>165</v>
      </c>
      <c r="F279" s="7">
        <f>F280+F282+F284+F287+F290+F292</f>
        <v>648566</v>
      </c>
      <c r="G279" s="7">
        <f>G280+G282+G284+G287+G290+G292</f>
        <v>641538.49</v>
      </c>
      <c r="H279" s="36">
        <f t="shared" si="4"/>
        <v>0.9891645414653251</v>
      </c>
    </row>
    <row r="280" spans="2:8" ht="16.5" customHeight="1">
      <c r="B280" s="8"/>
      <c r="C280" s="20" t="s">
        <v>166</v>
      </c>
      <c r="D280" s="20"/>
      <c r="E280" s="21" t="s">
        <v>167</v>
      </c>
      <c r="F280" s="22">
        <f>F281</f>
        <v>48000</v>
      </c>
      <c r="G280" s="22">
        <f>G281</f>
        <v>47700</v>
      </c>
      <c r="H280" s="34">
        <f t="shared" si="4"/>
        <v>0.99375</v>
      </c>
    </row>
    <row r="281" spans="2:8" ht="32.25" customHeight="1">
      <c r="B281" s="8"/>
      <c r="C281" s="24"/>
      <c r="D281" s="20" t="s">
        <v>20</v>
      </c>
      <c r="E281" s="21" t="s">
        <v>21</v>
      </c>
      <c r="F281" s="22">
        <v>48000</v>
      </c>
      <c r="G281" s="23">
        <v>47700</v>
      </c>
      <c r="H281" s="34">
        <f t="shared" si="4"/>
        <v>0.99375</v>
      </c>
    </row>
    <row r="282" spans="2:8" ht="16.5" customHeight="1">
      <c r="B282" s="8"/>
      <c r="C282" s="20" t="s">
        <v>168</v>
      </c>
      <c r="D282" s="20"/>
      <c r="E282" s="21" t="s">
        <v>169</v>
      </c>
      <c r="F282" s="22">
        <f>SUM(F283:F283)</f>
        <v>47600</v>
      </c>
      <c r="G282" s="22">
        <f>SUM(G283:G283)</f>
        <v>47576.87</v>
      </c>
      <c r="H282" s="34">
        <f t="shared" si="4"/>
        <v>0.9995140756302522</v>
      </c>
    </row>
    <row r="283" spans="2:8" ht="16.5" customHeight="1">
      <c r="B283" s="8"/>
      <c r="C283" s="24"/>
      <c r="D283" s="20" t="s">
        <v>28</v>
      </c>
      <c r="E283" s="21" t="s">
        <v>29</v>
      </c>
      <c r="F283" s="22">
        <v>47600</v>
      </c>
      <c r="G283" s="23">
        <v>47576.87</v>
      </c>
      <c r="H283" s="34">
        <f t="shared" si="4"/>
        <v>0.9995140756302522</v>
      </c>
    </row>
    <row r="284" spans="2:8" ht="16.5" customHeight="1">
      <c r="B284" s="8"/>
      <c r="C284" s="20" t="s">
        <v>170</v>
      </c>
      <c r="D284" s="20"/>
      <c r="E284" s="21" t="s">
        <v>171</v>
      </c>
      <c r="F284" s="22">
        <f>SUM(F285:F286)</f>
        <v>4000</v>
      </c>
      <c r="G284" s="22">
        <f>SUM(G285:G286)</f>
        <v>3714.05</v>
      </c>
      <c r="H284" s="34">
        <f t="shared" si="4"/>
        <v>0.9285125000000001</v>
      </c>
    </row>
    <row r="285" spans="2:8" ht="16.5" customHeight="1">
      <c r="B285" s="8"/>
      <c r="C285" s="24"/>
      <c r="D285" s="20" t="s">
        <v>26</v>
      </c>
      <c r="E285" s="21" t="s">
        <v>27</v>
      </c>
      <c r="F285" s="22">
        <v>3000</v>
      </c>
      <c r="G285" s="23">
        <v>2753.02</v>
      </c>
      <c r="H285" s="34">
        <f t="shared" si="4"/>
        <v>0.9176733333333333</v>
      </c>
    </row>
    <row r="286" spans="2:8" ht="16.5" customHeight="1">
      <c r="B286" s="8"/>
      <c r="C286" s="24"/>
      <c r="D286" s="20" t="s">
        <v>28</v>
      </c>
      <c r="E286" s="21" t="s">
        <v>29</v>
      </c>
      <c r="F286" s="22">
        <v>1000</v>
      </c>
      <c r="G286" s="23">
        <v>961.03</v>
      </c>
      <c r="H286" s="34">
        <f t="shared" si="4"/>
        <v>0.9610299999999999</v>
      </c>
    </row>
    <row r="287" spans="2:8" ht="16.5" customHeight="1">
      <c r="B287" s="8"/>
      <c r="C287" s="20" t="s">
        <v>172</v>
      </c>
      <c r="D287" s="20"/>
      <c r="E287" s="21" t="s">
        <v>173</v>
      </c>
      <c r="F287" s="22">
        <f>SUM(F288:F289)</f>
        <v>216050</v>
      </c>
      <c r="G287" s="22">
        <f>SUM(G288:G289)</f>
        <v>213735.15</v>
      </c>
      <c r="H287" s="34">
        <f t="shared" si="4"/>
        <v>0.9892855820411941</v>
      </c>
    </row>
    <row r="288" spans="2:8" ht="16.5" customHeight="1">
      <c r="B288" s="8"/>
      <c r="C288" s="24"/>
      <c r="D288" s="20" t="s">
        <v>46</v>
      </c>
      <c r="E288" s="21" t="s">
        <v>47</v>
      </c>
      <c r="F288" s="22">
        <v>124330</v>
      </c>
      <c r="G288" s="23">
        <v>122354.18</v>
      </c>
      <c r="H288" s="34">
        <f t="shared" si="4"/>
        <v>0.9841082602750744</v>
      </c>
    </row>
    <row r="289" spans="2:8" ht="16.5" customHeight="1">
      <c r="B289" s="8"/>
      <c r="C289" s="24"/>
      <c r="D289" s="20" t="s">
        <v>28</v>
      </c>
      <c r="E289" s="21" t="s">
        <v>29</v>
      </c>
      <c r="F289" s="22">
        <v>91720</v>
      </c>
      <c r="G289" s="23">
        <v>91380.97</v>
      </c>
      <c r="H289" s="34">
        <f t="shared" si="4"/>
        <v>0.9963036415176625</v>
      </c>
    </row>
    <row r="290" spans="2:8" ht="16.5" customHeight="1">
      <c r="B290" s="8"/>
      <c r="C290" s="20" t="s">
        <v>174</v>
      </c>
      <c r="D290" s="20"/>
      <c r="E290" s="21" t="s">
        <v>175</v>
      </c>
      <c r="F290" s="22">
        <f>F291</f>
        <v>70000</v>
      </c>
      <c r="G290" s="22">
        <f>G291</f>
        <v>70000</v>
      </c>
      <c r="H290" s="34">
        <f t="shared" si="4"/>
        <v>1</v>
      </c>
    </row>
    <row r="291" spans="2:8" ht="36" customHeight="1">
      <c r="B291" s="8"/>
      <c r="C291" s="24"/>
      <c r="D291" s="20" t="s">
        <v>176</v>
      </c>
      <c r="E291" s="21" t="s">
        <v>177</v>
      </c>
      <c r="F291" s="22">
        <v>70000</v>
      </c>
      <c r="G291" s="23">
        <v>70000</v>
      </c>
      <c r="H291" s="34">
        <f t="shared" si="4"/>
        <v>1</v>
      </c>
    </row>
    <row r="292" spans="2:8" ht="16.5" customHeight="1">
      <c r="B292" s="8"/>
      <c r="C292" s="20" t="s">
        <v>178</v>
      </c>
      <c r="D292" s="20"/>
      <c r="E292" s="21" t="s">
        <v>11</v>
      </c>
      <c r="F292" s="22">
        <f>SUM(F293:F303)</f>
        <v>262916</v>
      </c>
      <c r="G292" s="22">
        <f>SUM(G293:G303)</f>
        <v>258812.41999999998</v>
      </c>
      <c r="H292" s="34">
        <f t="shared" si="4"/>
        <v>0.9843920491715985</v>
      </c>
    </row>
    <row r="293" spans="2:8" ht="16.5" customHeight="1">
      <c r="B293" s="8"/>
      <c r="C293" s="8"/>
      <c r="D293" s="4" t="s">
        <v>38</v>
      </c>
      <c r="E293" s="9" t="s">
        <v>39</v>
      </c>
      <c r="F293" s="10">
        <v>20000</v>
      </c>
      <c r="G293" s="10">
        <v>19516.21</v>
      </c>
      <c r="H293" s="34">
        <f t="shared" si="4"/>
        <v>0.9758104999999999</v>
      </c>
    </row>
    <row r="294" spans="2:8" ht="16.5" customHeight="1">
      <c r="B294" s="8"/>
      <c r="C294" s="8"/>
      <c r="D294" s="4" t="s">
        <v>40</v>
      </c>
      <c r="E294" s="9" t="s">
        <v>41</v>
      </c>
      <c r="F294" s="10">
        <v>2400</v>
      </c>
      <c r="G294" s="10">
        <v>2233.35</v>
      </c>
      <c r="H294" s="34">
        <f t="shared" si="4"/>
        <v>0.9305625</v>
      </c>
    </row>
    <row r="295" spans="2:8" ht="16.5" customHeight="1">
      <c r="B295" s="8"/>
      <c r="C295" s="8"/>
      <c r="D295" s="4" t="s">
        <v>12</v>
      </c>
      <c r="E295" s="9" t="s">
        <v>13</v>
      </c>
      <c r="F295" s="10">
        <v>4210</v>
      </c>
      <c r="G295" s="10">
        <v>3331.12</v>
      </c>
      <c r="H295" s="34">
        <f t="shared" si="4"/>
        <v>0.7912399049881235</v>
      </c>
    </row>
    <row r="296" spans="2:8" ht="16.5" customHeight="1">
      <c r="B296" s="8"/>
      <c r="C296" s="8"/>
      <c r="D296" s="4" t="s">
        <v>14</v>
      </c>
      <c r="E296" s="9" t="s">
        <v>15</v>
      </c>
      <c r="F296" s="10">
        <v>740</v>
      </c>
      <c r="G296" s="10">
        <v>484.62</v>
      </c>
      <c r="H296" s="34">
        <f t="shared" si="4"/>
        <v>0.6548918918918919</v>
      </c>
    </row>
    <row r="297" spans="2:8" ht="33" customHeight="1">
      <c r="B297" s="8"/>
      <c r="C297" s="8"/>
      <c r="D297" s="4" t="s">
        <v>44</v>
      </c>
      <c r="E297" s="9" t="s">
        <v>45</v>
      </c>
      <c r="F297" s="10">
        <v>1300</v>
      </c>
      <c r="G297" s="10">
        <v>1221.66</v>
      </c>
      <c r="H297" s="34">
        <f t="shared" si="4"/>
        <v>0.9397384615384616</v>
      </c>
    </row>
    <row r="298" spans="2:8" ht="16.5" customHeight="1">
      <c r="B298" s="8"/>
      <c r="C298" s="8"/>
      <c r="D298" s="4" t="s">
        <v>16</v>
      </c>
      <c r="E298" s="9" t="s">
        <v>17</v>
      </c>
      <c r="F298" s="10">
        <v>2150</v>
      </c>
      <c r="G298" s="10">
        <v>2141.57</v>
      </c>
      <c r="H298" s="34">
        <f t="shared" si="4"/>
        <v>0.996079069767442</v>
      </c>
    </row>
    <row r="299" spans="2:8" ht="16.5" customHeight="1">
      <c r="B299" s="8"/>
      <c r="C299" s="8"/>
      <c r="D299" s="4" t="s">
        <v>26</v>
      </c>
      <c r="E299" s="9" t="s">
        <v>27</v>
      </c>
      <c r="F299" s="10">
        <v>44356</v>
      </c>
      <c r="G299" s="11">
        <v>43580.6</v>
      </c>
      <c r="H299" s="34">
        <f t="shared" si="4"/>
        <v>0.9825187122373523</v>
      </c>
    </row>
    <row r="300" spans="2:8" ht="16.5" customHeight="1">
      <c r="B300" s="8"/>
      <c r="C300" s="8"/>
      <c r="D300" s="4" t="s">
        <v>46</v>
      </c>
      <c r="E300" s="9" t="s">
        <v>47</v>
      </c>
      <c r="F300" s="10">
        <v>36100</v>
      </c>
      <c r="G300" s="11">
        <v>36061.53</v>
      </c>
      <c r="H300" s="34">
        <f t="shared" si="4"/>
        <v>0.9989343490304708</v>
      </c>
    </row>
    <row r="301" spans="2:8" ht="16.5" customHeight="1">
      <c r="B301" s="8"/>
      <c r="C301" s="8"/>
      <c r="D301" s="4" t="s">
        <v>28</v>
      </c>
      <c r="E301" s="9" t="s">
        <v>29</v>
      </c>
      <c r="F301" s="10">
        <v>97750</v>
      </c>
      <c r="G301" s="11">
        <v>97726.76</v>
      </c>
      <c r="H301" s="34">
        <f t="shared" si="4"/>
        <v>0.9997622506393862</v>
      </c>
    </row>
    <row r="302" spans="2:8" ht="31.5" customHeight="1">
      <c r="B302" s="8"/>
      <c r="C302" s="8"/>
      <c r="D302" s="4" t="s">
        <v>48</v>
      </c>
      <c r="E302" s="9" t="s">
        <v>49</v>
      </c>
      <c r="F302" s="10">
        <v>1910</v>
      </c>
      <c r="G302" s="11">
        <v>1910</v>
      </c>
      <c r="H302" s="34">
        <f t="shared" si="4"/>
        <v>1</v>
      </c>
    </row>
    <row r="303" spans="2:8" ht="33.75" customHeight="1">
      <c r="B303" s="8"/>
      <c r="C303" s="8"/>
      <c r="D303" s="4" t="s">
        <v>20</v>
      </c>
      <c r="E303" s="9" t="s">
        <v>21</v>
      </c>
      <c r="F303" s="10">
        <v>52000</v>
      </c>
      <c r="G303" s="11">
        <v>50605</v>
      </c>
      <c r="H303" s="34">
        <f t="shared" si="4"/>
        <v>0.973173076923077</v>
      </c>
    </row>
    <row r="304" spans="2:8" ht="30.75" customHeight="1">
      <c r="B304" s="5" t="s">
        <v>179</v>
      </c>
      <c r="C304" s="5"/>
      <c r="D304" s="5"/>
      <c r="E304" s="6" t="s">
        <v>180</v>
      </c>
      <c r="F304" s="7">
        <f>F305+F309+F311</f>
        <v>446500</v>
      </c>
      <c r="G304" s="7">
        <f>G305+G309+G311</f>
        <v>440878.42000000004</v>
      </c>
      <c r="H304" s="36">
        <f t="shared" si="4"/>
        <v>0.9874096752519598</v>
      </c>
    </row>
    <row r="305" spans="2:8" ht="21" customHeight="1">
      <c r="B305" s="8"/>
      <c r="C305" s="20" t="s">
        <v>181</v>
      </c>
      <c r="D305" s="20"/>
      <c r="E305" s="21" t="s">
        <v>182</v>
      </c>
      <c r="F305" s="22">
        <f>SUM(F306:F308)</f>
        <v>238223</v>
      </c>
      <c r="G305" s="22">
        <f>SUM(G306:G308)</f>
        <v>233055.2</v>
      </c>
      <c r="H305" s="34">
        <f t="shared" si="4"/>
        <v>0.9783068805279088</v>
      </c>
    </row>
    <row r="306" spans="2:8" ht="35.25" customHeight="1">
      <c r="B306" s="8"/>
      <c r="C306" s="24"/>
      <c r="D306" s="20" t="s">
        <v>183</v>
      </c>
      <c r="E306" s="21" t="s">
        <v>184</v>
      </c>
      <c r="F306" s="22">
        <v>227000</v>
      </c>
      <c r="G306" s="23">
        <v>227000</v>
      </c>
      <c r="H306" s="34">
        <f t="shared" si="4"/>
        <v>1</v>
      </c>
    </row>
    <row r="307" spans="2:8" ht="16.5" customHeight="1">
      <c r="B307" s="8"/>
      <c r="C307" s="24"/>
      <c r="D307" s="20" t="s">
        <v>26</v>
      </c>
      <c r="E307" s="21" t="s">
        <v>27</v>
      </c>
      <c r="F307" s="22">
        <v>9000</v>
      </c>
      <c r="G307" s="23">
        <v>3832.64</v>
      </c>
      <c r="H307" s="34">
        <f t="shared" si="4"/>
        <v>0.4258488888888889</v>
      </c>
    </row>
    <row r="308" spans="2:8" ht="18.75" customHeight="1">
      <c r="B308" s="8"/>
      <c r="C308" s="24"/>
      <c r="D308" s="20" t="s">
        <v>32</v>
      </c>
      <c r="E308" s="21" t="s">
        <v>33</v>
      </c>
      <c r="F308" s="22">
        <v>2223</v>
      </c>
      <c r="G308" s="23">
        <v>2222.56</v>
      </c>
      <c r="H308" s="34">
        <f t="shared" si="4"/>
        <v>0.9998020692757534</v>
      </c>
    </row>
    <row r="309" spans="2:8" ht="16.5" customHeight="1">
      <c r="B309" s="8"/>
      <c r="C309" s="20" t="s">
        <v>185</v>
      </c>
      <c r="D309" s="20"/>
      <c r="E309" s="21" t="s">
        <v>186</v>
      </c>
      <c r="F309" s="22">
        <f>F310</f>
        <v>171000</v>
      </c>
      <c r="G309" s="22">
        <f>G310</f>
        <v>171000</v>
      </c>
      <c r="H309" s="34">
        <f>G309/F309</f>
        <v>1</v>
      </c>
    </row>
    <row r="310" spans="2:8" ht="31.5" customHeight="1">
      <c r="B310" s="8"/>
      <c r="C310" s="24"/>
      <c r="D310" s="20" t="s">
        <v>183</v>
      </c>
      <c r="E310" s="21" t="s">
        <v>184</v>
      </c>
      <c r="F310" s="22">
        <v>171000</v>
      </c>
      <c r="G310" s="23">
        <v>171000</v>
      </c>
      <c r="H310" s="34">
        <f t="shared" si="4"/>
        <v>1</v>
      </c>
    </row>
    <row r="311" spans="2:8" ht="16.5" customHeight="1">
      <c r="B311" s="8"/>
      <c r="C311" s="20" t="s">
        <v>187</v>
      </c>
      <c r="D311" s="20"/>
      <c r="E311" s="21" t="s">
        <v>11</v>
      </c>
      <c r="F311" s="22">
        <f>SUM(F312:F314)</f>
        <v>37277</v>
      </c>
      <c r="G311" s="22">
        <f>SUM(G312:G314)</f>
        <v>36823.22</v>
      </c>
      <c r="H311" s="34">
        <f t="shared" si="4"/>
        <v>0.9878268100973792</v>
      </c>
    </row>
    <row r="312" spans="2:8" ht="16.5" customHeight="1">
      <c r="B312" s="8"/>
      <c r="C312" s="24"/>
      <c r="D312" s="20" t="s">
        <v>16</v>
      </c>
      <c r="E312" s="21" t="s">
        <v>17</v>
      </c>
      <c r="F312" s="22">
        <v>10000</v>
      </c>
      <c r="G312" s="23">
        <v>9975</v>
      </c>
      <c r="H312" s="34">
        <f t="shared" si="4"/>
        <v>0.9975</v>
      </c>
    </row>
    <row r="313" spans="2:8" ht="16.5" customHeight="1">
      <c r="B313" s="8"/>
      <c r="C313" s="24"/>
      <c r="D313" s="20" t="s">
        <v>26</v>
      </c>
      <c r="E313" s="21" t="s">
        <v>27</v>
      </c>
      <c r="F313" s="22">
        <v>19000</v>
      </c>
      <c r="G313" s="23">
        <v>18868.86</v>
      </c>
      <c r="H313" s="34">
        <f t="shared" si="4"/>
        <v>0.9930978947368422</v>
      </c>
    </row>
    <row r="314" spans="2:8" ht="19.5" customHeight="1">
      <c r="B314" s="8"/>
      <c r="C314" s="24"/>
      <c r="D314" s="20" t="s">
        <v>28</v>
      </c>
      <c r="E314" s="21" t="s">
        <v>29</v>
      </c>
      <c r="F314" s="22">
        <v>8277</v>
      </c>
      <c r="G314" s="23">
        <v>7979.36</v>
      </c>
      <c r="H314" s="34">
        <f t="shared" si="4"/>
        <v>0.9640401111513833</v>
      </c>
    </row>
    <row r="315" spans="2:8" ht="23.25" customHeight="1">
      <c r="B315" s="12" t="s">
        <v>188</v>
      </c>
      <c r="C315" s="5"/>
      <c r="D315" s="5"/>
      <c r="E315" s="6" t="s">
        <v>189</v>
      </c>
      <c r="F315" s="7">
        <f>F316+F318</f>
        <v>269000</v>
      </c>
      <c r="G315" s="7">
        <f>G316+G318</f>
        <v>268381.83</v>
      </c>
      <c r="H315" s="36">
        <f t="shared" si="4"/>
        <v>0.9977019702602231</v>
      </c>
    </row>
    <row r="316" spans="2:8" ht="21.75" customHeight="1">
      <c r="B316" s="13"/>
      <c r="C316" s="25" t="s">
        <v>190</v>
      </c>
      <c r="D316" s="20"/>
      <c r="E316" s="21" t="s">
        <v>191</v>
      </c>
      <c r="F316" s="22">
        <f>F317</f>
        <v>150000</v>
      </c>
      <c r="G316" s="22">
        <f>G317</f>
        <v>149999.22</v>
      </c>
      <c r="H316" s="34">
        <f t="shared" si="4"/>
        <v>0.9999948</v>
      </c>
    </row>
    <row r="317" spans="2:8" ht="32.25" customHeight="1">
      <c r="B317" s="42"/>
      <c r="C317" s="26"/>
      <c r="D317" s="20" t="s">
        <v>20</v>
      </c>
      <c r="E317" s="21" t="s">
        <v>21</v>
      </c>
      <c r="F317" s="22">
        <v>150000</v>
      </c>
      <c r="G317" s="23">
        <v>149999.22</v>
      </c>
      <c r="H317" s="34">
        <f t="shared" si="4"/>
        <v>0.9999948</v>
      </c>
    </row>
    <row r="318" spans="2:8" ht="21.75" customHeight="1">
      <c r="B318" s="43"/>
      <c r="C318" s="25" t="s">
        <v>192</v>
      </c>
      <c r="D318" s="20"/>
      <c r="E318" s="21" t="s">
        <v>193</v>
      </c>
      <c r="F318" s="22">
        <f>SUM(F319:F327)</f>
        <v>119000</v>
      </c>
      <c r="G318" s="22">
        <f>SUM(G319:G327)</f>
        <v>118382.61</v>
      </c>
      <c r="H318" s="34">
        <f t="shared" si="4"/>
        <v>0.9948118487394958</v>
      </c>
    </row>
    <row r="319" spans="2:8" ht="19.5" customHeight="1">
      <c r="B319" s="43"/>
      <c r="C319" s="26"/>
      <c r="D319" s="20" t="s">
        <v>62</v>
      </c>
      <c r="E319" s="21" t="s">
        <v>63</v>
      </c>
      <c r="F319" s="22">
        <v>6775</v>
      </c>
      <c r="G319" s="23">
        <v>6774</v>
      </c>
      <c r="H319" s="34">
        <f t="shared" si="4"/>
        <v>0.9998523985239852</v>
      </c>
    </row>
    <row r="320" spans="2:8" ht="19.5" customHeight="1">
      <c r="B320" s="43"/>
      <c r="C320" s="26"/>
      <c r="D320" s="20" t="s">
        <v>12</v>
      </c>
      <c r="E320" s="21" t="s">
        <v>13</v>
      </c>
      <c r="F320" s="22">
        <v>377</v>
      </c>
      <c r="G320" s="23">
        <v>376.2</v>
      </c>
      <c r="H320" s="34">
        <f t="shared" si="4"/>
        <v>0.9978779840848806</v>
      </c>
    </row>
    <row r="321" spans="2:8" ht="19.5" customHeight="1">
      <c r="B321" s="43"/>
      <c r="C321" s="26"/>
      <c r="D321" s="20" t="s">
        <v>14</v>
      </c>
      <c r="E321" s="21" t="s">
        <v>15</v>
      </c>
      <c r="F321" s="22">
        <v>54</v>
      </c>
      <c r="G321" s="23">
        <v>53.9</v>
      </c>
      <c r="H321" s="34">
        <f t="shared" si="4"/>
        <v>0.9981481481481481</v>
      </c>
    </row>
    <row r="322" spans="2:8" ht="18" customHeight="1">
      <c r="B322" s="43"/>
      <c r="C322" s="26"/>
      <c r="D322" s="20" t="s">
        <v>16</v>
      </c>
      <c r="E322" s="21" t="s">
        <v>17</v>
      </c>
      <c r="F322" s="22">
        <v>26400</v>
      </c>
      <c r="G322" s="23">
        <v>26145.87</v>
      </c>
      <c r="H322" s="34">
        <f t="shared" si="4"/>
        <v>0.9903738636363636</v>
      </c>
    </row>
    <row r="323" spans="2:8" ht="19.5" customHeight="1">
      <c r="B323" s="43"/>
      <c r="C323" s="26"/>
      <c r="D323" s="20" t="s">
        <v>26</v>
      </c>
      <c r="E323" s="21" t="s">
        <v>27</v>
      </c>
      <c r="F323" s="22">
        <v>24344</v>
      </c>
      <c r="G323" s="23">
        <v>24342.83</v>
      </c>
      <c r="H323" s="34">
        <f t="shared" si="4"/>
        <v>0.9999519388761092</v>
      </c>
    </row>
    <row r="324" spans="2:8" ht="18.75" customHeight="1">
      <c r="B324" s="43"/>
      <c r="C324" s="26"/>
      <c r="D324" s="20" t="s">
        <v>46</v>
      </c>
      <c r="E324" s="21" t="s">
        <v>47</v>
      </c>
      <c r="F324" s="22">
        <v>3611</v>
      </c>
      <c r="G324" s="23">
        <v>3610.7</v>
      </c>
      <c r="H324" s="34">
        <f t="shared" si="4"/>
        <v>0.9999169205206313</v>
      </c>
    </row>
    <row r="325" spans="2:8" ht="16.5" customHeight="1">
      <c r="B325" s="43"/>
      <c r="C325" s="26"/>
      <c r="D325" s="20" t="s">
        <v>28</v>
      </c>
      <c r="E325" s="21" t="s">
        <v>29</v>
      </c>
      <c r="F325" s="22">
        <v>45518</v>
      </c>
      <c r="G325" s="23">
        <v>45420.11</v>
      </c>
      <c r="H325" s="34">
        <f t="shared" si="4"/>
        <v>0.9978494222065996</v>
      </c>
    </row>
    <row r="326" spans="2:8" ht="16.5" customHeight="1">
      <c r="B326" s="43"/>
      <c r="C326" s="26"/>
      <c r="D326" s="20" t="s">
        <v>58</v>
      </c>
      <c r="E326" s="21" t="s">
        <v>59</v>
      </c>
      <c r="F326" s="22">
        <v>4421</v>
      </c>
      <c r="G326" s="23">
        <v>4181</v>
      </c>
      <c r="H326" s="34">
        <f t="shared" si="4"/>
        <v>0.9457136394480886</v>
      </c>
    </row>
    <row r="327" spans="2:8" ht="19.5" customHeight="1" thickBot="1">
      <c r="B327" s="43"/>
      <c r="C327" s="26"/>
      <c r="D327" s="20" t="s">
        <v>18</v>
      </c>
      <c r="E327" s="21" t="s">
        <v>19</v>
      </c>
      <c r="F327" s="22">
        <v>7500</v>
      </c>
      <c r="G327" s="23">
        <v>7478</v>
      </c>
      <c r="H327" s="34">
        <f t="shared" si="4"/>
        <v>0.9970666666666667</v>
      </c>
    </row>
    <row r="328" spans="2:9" ht="28.5" customHeight="1" thickBot="1" thickTop="1">
      <c r="B328" s="44"/>
      <c r="C328" s="14"/>
      <c r="D328" s="45" t="s">
        <v>194</v>
      </c>
      <c r="E328" s="45"/>
      <c r="F328" s="29">
        <f>F6+F15+F24+F38+F41+F79+F90+F106+F114+F117+F120+F193+F216+F259+F279+F304+F315</f>
        <v>11738591</v>
      </c>
      <c r="G328" s="29">
        <f>G6+G15+G24+G38+G41+G79+G90+G106+G114+G117+G120+G193+G216+G259+G279+G304+G315</f>
        <v>11566586.05</v>
      </c>
      <c r="H328" s="37">
        <f t="shared" si="4"/>
        <v>0.9853470531514388</v>
      </c>
      <c r="I328" s="27"/>
    </row>
    <row r="329" spans="1:8" ht="12.75" customHeight="1">
      <c r="A329" s="28"/>
      <c r="B329" s="28"/>
      <c r="C329" s="28"/>
      <c r="D329" s="28"/>
      <c r="E329" s="28"/>
      <c r="F329" s="28"/>
      <c r="G329" s="28"/>
      <c r="H329" s="28"/>
    </row>
    <row r="330" spans="2:8" ht="112.5" customHeight="1">
      <c r="B330" s="39"/>
      <c r="C330" s="39"/>
      <c r="D330" s="39"/>
      <c r="E330" s="38"/>
      <c r="F330" s="38"/>
      <c r="G330" s="38"/>
      <c r="H330" s="38"/>
    </row>
    <row r="331" ht="15.75">
      <c r="E331" s="31"/>
    </row>
    <row r="334" ht="15">
      <c r="H334" s="28"/>
    </row>
    <row r="337" ht="15">
      <c r="E337" s="30"/>
    </row>
  </sheetData>
  <mergeCells count="6">
    <mergeCell ref="E330:H330"/>
    <mergeCell ref="B330:D330"/>
    <mergeCell ref="A1:H1"/>
    <mergeCell ref="B3:H3"/>
    <mergeCell ref="B317:B328"/>
    <mergeCell ref="D328:E328"/>
  </mergeCells>
  <printOptions/>
  <pageMargins left="0.7874015748031497" right="0.15748031496062992" top="0.984251968503937" bottom="0.1968503937007874" header="0.5118110236220472" footer="0.35433070866141736"/>
  <pageSetup fitToHeight="0" fitToWidth="1" horizontalDpi="300" verticalDpi="300" orientation="portrait" paperSize="9" scale="81" r:id="rId3"/>
  <headerFooter alignWithMargins="0">
    <oddFooter>&amp;CStrona &amp;P z &amp;N</oddFooter>
  </headerFooter>
  <rowBreaks count="7" manualBreakCount="7">
    <brk id="42" max="7" man="1"/>
    <brk id="83" max="7" man="1"/>
    <brk id="123" max="7" man="1"/>
    <brk id="166" max="7" man="1"/>
    <brk id="210" max="7" man="1"/>
    <brk id="250" max="7" man="1"/>
    <brk id="29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2008-03-05T13:25:11Z</cp:lastPrinted>
  <dcterms:created xsi:type="dcterms:W3CDTF">2007-10-29T21:03:59Z</dcterms:created>
  <dcterms:modified xsi:type="dcterms:W3CDTF">2008-04-10T06:16:33Z</dcterms:modified>
  <cp:category/>
  <cp:version/>
  <cp:contentType/>
  <cp:contentStatus/>
</cp:coreProperties>
</file>